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<sst xmlns="http://schemas.openxmlformats.org/spreadsheetml/2006/main" count="979" uniqueCount="363">
  <si>
    <t>四川省扶贫和移民工作局项目中心</t>
  </si>
  <si>
    <t>2021年部门预算</t>
  </si>
  <si>
    <t>报送日期：2021年3月16日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</si>
  <si>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</si>
  <si>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</si>
  <si>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</si>
  <si>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</si>
  <si>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</si>
  <si>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</si>
  <si>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</si>
  <si>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</si>
  <si>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</si>
  <si>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</si>
  <si>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</si>
  <si>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</si>
  <si>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</si>
  <si>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</si>
  <si>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</si>
  <si>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</si>
  <si>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</si>
  <si>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</si>
  <si>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</si>
  <si>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</si>
  <si>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</si>
  <si>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</si>
  <si>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</si>
  <si>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</si>
  <si>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</si>
  <si>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</si>
  <si>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</si>
  <si>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</si>
  <si>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</si>
  <si>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</si>
  <si>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</si>
  <si>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</si>
  <si>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</si>
  <si>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</si>
  <si>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</si>
  <si>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</si>
  <si>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</si>
  <si>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</si>
  <si>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</si>
  <si>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</si>
  <si>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</si>
  <si>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</si>
  <si>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</si>
  <si>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</si>
  <si>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</si>
  <si>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</si>
  <si>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</si>
  <si>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</si>
  <si>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</si>
  <si>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</si>
  <si>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</si>
  <si>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</si>
  <si>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</si>
  <si>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</si>
  <si>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</si>
  <si>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</si>
  <si>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</si>
  <si>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</si>
  <si>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</si>
  <si>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</si>
  <si>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</si>
  <si>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</si>
  <si>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</si>
  <si>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</si>
  <si>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</si>
  <si>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</si>
  <si>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</si>
  <si>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</si>
  <si>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</si>
  <si>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</si>
  <si>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</si>
  <si>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</si>
  <si>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</si>
  <si>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</si>
  <si>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</si>
  <si>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</si>
  <si>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</si>
  <si>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</si>
  <si>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</si>
  <si>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</si>
  <si>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</si>
  <si>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</si>
  <si>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350901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</si>
  <si>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</si>
  <si>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</si>
  <si>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</si>
  <si>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</si>
  <si>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</si>
  <si>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</si>
  <si>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</si>
  <si>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</si>
  <si>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</si>
  <si>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</si>
  <si>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213</t>
  </si>
  <si>
    <t>50</t>
  </si>
  <si>
    <t>扶贫事业机构</t>
  </si>
  <si>
    <t>99</t>
  </si>
  <si>
    <t>其他扶贫支出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</si>
  <si>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</si>
  <si>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</si>
  <si>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</si>
  <si>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</si>
  <si>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</si>
  <si>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</si>
  <si>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</si>
  <si>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</si>
  <si>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</si>
  <si>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</si>
  <si>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</si>
  <si>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</si>
  <si>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</si>
  <si>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</si>
  <si>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</si>
  <si>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</si>
  <si>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</si>
  <si>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</si>
  <si>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</si>
  <si>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</si>
  <si>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</si>
  <si>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</si>
  <si>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</si>
  <si>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</si>
  <si>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</si>
  <si>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</si>
  <si>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</si>
  <si>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</si>
  <si>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</si>
  <si>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</si>
  <si>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</si>
  <si>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</si>
  <si>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</si>
  <si>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</si>
  <si>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</si>
  <si>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</si>
  <si>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</si>
  <si>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</si>
  <si>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</si>
  <si>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</si>
  <si>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</si>
  <si>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</si>
  <si>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</si>
  <si>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</si>
  <si>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</si>
  <si>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</si>
  <si>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</si>
  <si>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</si>
  <si>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</si>
  <si>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</si>
  <si>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</si>
  <si>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</si>
  <si>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</si>
  <si>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</si>
  <si>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</si>
  <si>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</si>
  <si>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</si>
  <si>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</si>
  <si>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</si>
  <si>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</si>
  <si>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</si>
  <si>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</si>
  <si>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</si>
  <si>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</si>
  <si>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</si>
  <si>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</si>
  <si>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</si>
  <si>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</si>
  <si>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</si>
  <si>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</si>
  <si>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</si>
  <si>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</si>
  <si>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</si>
  <si>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</si>
  <si>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</si>
  <si>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</si>
  <si>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</si>
  <si>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</si>
  <si>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</si>
  <si>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</si>
  <si>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</si>
  <si>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</si>
  <si>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</si>
  <si>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</si>
  <si>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</si>
  <si>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</si>
  <si>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</si>
  <si>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</si>
  <si>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</si>
  <si>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</si>
  <si>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</si>
  <si>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</si>
  <si>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</si>
  <si>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</si>
  <si>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</si>
  <si>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</si>
  <si>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</si>
  <si>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</si>
  <si>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</si>
  <si>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</si>
  <si>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</si>
  <si>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</si>
  <si>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</si>
  <si>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</si>
  <si>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</si>
  <si>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</si>
  <si>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</si>
  <si>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</si>
  <si>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</si>
  <si>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</si>
  <si>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</si>
  <si>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</si>
  <si>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</si>
  <si>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</si>
  <si>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</si>
  <si>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</si>
  <si>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</si>
  <si>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</si>
  <si>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</si>
  <si>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</si>
  <si>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</si>
  <si>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</si>
  <si>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</si>
  <si>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</si>
  <si>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</si>
  <si>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</si>
  <si>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</si>
  <si>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</si>
  <si>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</si>
  <si>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</si>
  <si>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</si>
  <si>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</si>
  <si>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</si>
  <si>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</si>
  <si>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</si>
  <si>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</si>
  <si>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</si>
  <si>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</si>
  <si>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</si>
  <si>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</si>
  <si>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</si>
  <si>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</si>
  <si>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</si>
  <si>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</si>
  <si>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</si>
  <si>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</si>
  <si>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</si>
  <si>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</si>
  <si>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</si>
  <si>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</si>
  <si>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</si>
  <si>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</si>
  <si>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</si>
  <si>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</si>
  <si>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</si>
  <si>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</si>
  <si>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</si>
  <si>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</si>
  <si>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</si>
  <si>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</si>
  <si>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</si>
  <si>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</si>
  <si>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</si>
  <si>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</si>
  <si>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</si>
  <si>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</si>
  <si>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</si>
  <si>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</si>
  <si>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</si>
  <si>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</si>
  <si>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</si>
  <si>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</si>
  <si>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</si>
  <si>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</si>
  <si>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</si>
  <si>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</si>
  <si>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</si>
  <si>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</si>
  <si>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</si>
  <si>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</si>
  <si>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农林水支出</t>
  </si>
  <si>
    <t xml:space="preserve">  扶贫</t>
  </si>
  <si>
    <t xml:space="preserve">    扶贫事业机构</t>
  </si>
  <si>
    <t xml:space="preserve">    其他扶贫支出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</si>
  <si>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</si>
  <si>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</si>
  <si>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</si>
  <si>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</si>
  <si>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</si>
  <si>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</si>
  <si>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</si>
  <si>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</si>
  <si>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</si>
  <si>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</si>
  <si>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</si>
  <si>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</si>
  <si>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</si>
  <si>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</si>
  <si>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</si>
  <si>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</si>
  <si>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</si>
  <si>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</si>
  <si>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</si>
  <si>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</si>
  <si>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</si>
  <si>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</si>
  <si>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</si>
  <si>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</si>
  <si>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</si>
  <si>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</si>
  <si>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</si>
  <si>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</si>
  <si>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</si>
  <si>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</si>
  <si>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</si>
  <si>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</si>
  <si>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</si>
  <si>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</si>
  <si>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</si>
  <si>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</si>
  <si>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</si>
  <si>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</si>
  <si>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</si>
  <si>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</si>
  <si>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</si>
  <si>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</si>
  <si>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</si>
  <si>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</si>
  <si>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</si>
  <si>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</si>
  <si>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</si>
  <si>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</si>
  <si>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</si>
  <si>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</si>
  <si>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</si>
  <si>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</si>
  <si>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</si>
  <si>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</si>
  <si>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</si>
  <si>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</si>
  <si>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“四川扶贫”商标项目工作经费</t>
  </si>
  <si>
    <t xml:space="preserve">  设备购置费</t>
  </si>
  <si>
    <t xml:space="preserve">  世行第六期扶贫项目工作经费</t>
  </si>
  <si>
    <t xml:space="preserve">  消费扶贫专项工作经费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</si>
  <si>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</si>
  <si>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</si>
  <si>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</si>
  <si>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</si>
  <si>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</si>
  <si>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</si>
  <si>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</si>
  <si>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</si>
  <si>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</si>
  <si>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</si>
  <si>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</si>
  <si>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</si>
  <si>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注：本表无数据。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</si>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</sst>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0"/>
    </font>
    <font>
      <sz val="11"/>
      <color indexed="53"/>
      <name val="Calibri"/>
      <family val="0"/>
    </font>
    <font>
      <b/>
      <sz val="11"/>
      <color indexed="53"/>
      <name val="Calibri"/>
      <family val="0"/>
    </font>
    <font>
      <b/>
      <sz val="11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62"/>
      <name val="Calibri"/>
      <family val="0"/>
    </font>
    <font>
      <sz val="11"/>
      <color indexed="16"/>
      <name val="Calibri"/>
      <family val="0"/>
    </font>
    <font>
      <b/>
      <sz val="15"/>
      <color indexed="54"/>
      <name val="Calibri"/>
      <family val="0"/>
    </font>
    <font>
      <b/>
      <sz val="11"/>
      <color indexed="9"/>
      <name val="Calibri"/>
      <family val="0"/>
    </font>
    <font>
      <b/>
      <sz val="15"/>
      <color indexed="62"/>
      <name val="Calibri"/>
      <family val="0"/>
    </font>
    <font>
      <b/>
      <sz val="13"/>
      <color indexed="54"/>
      <name val="Calibri"/>
      <family val="0"/>
    </font>
    <font>
      <sz val="11"/>
      <color indexed="60"/>
      <name val="Calibri"/>
      <family val="0"/>
    </font>
    <font>
      <sz val="11"/>
      <color indexed="19"/>
      <name val="Calibri"/>
      <family val="0"/>
    </font>
    <font>
      <b/>
      <sz val="18"/>
      <color indexed="54"/>
      <name val="Cambria"/>
      <family val="0"/>
    </font>
    <font>
      <u val="single"/>
      <sz val="11"/>
      <color indexed="25"/>
      <name val="Calibri"/>
      <family val="0"/>
    </font>
    <font>
      <u val="single"/>
      <sz val="11"/>
      <color indexed="3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1" applyNumberFormat="0" applyFill="0" applyAlignment="0" applyProtection="0"/>
    <xf numFmtId="0" fontId="26" fillId="5" borderId="0" applyNumberFormat="0" applyBorder="0" applyAlignment="0" applyProtection="0"/>
    <xf numFmtId="0" fontId="29" fillId="0" borderId="2" applyNumberFormat="0" applyFill="0" applyAlignment="0" applyProtection="0"/>
    <xf numFmtId="0" fontId="24" fillId="0" borderId="1" applyNumberFormat="0" applyFill="0" applyAlignment="0" applyProtection="0"/>
    <xf numFmtId="0" fontId="23" fillId="0" borderId="3" applyNumberFormat="0" applyFill="0" applyAlignment="0" applyProtection="0"/>
    <xf numFmtId="0" fontId="25" fillId="6" borderId="4" applyNumberFormat="0" applyAlignment="0" applyProtection="0"/>
    <xf numFmtId="0" fontId="15" fillId="7" borderId="5" applyNumberFormat="0" applyAlignment="0" applyProtection="0"/>
    <xf numFmtId="0" fontId="21" fillId="0" borderId="6" applyNumberFormat="0" applyFill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28" fillId="9" borderId="7" applyNumberFormat="0" applyAlignment="0" applyProtection="0"/>
    <xf numFmtId="0" fontId="22" fillId="7" borderId="4" applyNumberFormat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2" fillId="7" borderId="4" applyNumberFormat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12" fillId="15" borderId="0" applyNumberFormat="0" applyBorder="0" applyAlignment="0" applyProtection="0"/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0" fillId="20" borderId="8" applyNumberFormat="0" applyFont="0" applyAlignment="0" applyProtection="0"/>
    <xf numFmtId="0" fontId="12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6" borderId="4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42" fillId="0" borderId="9" applyNumberFormat="0" applyFill="0" applyAlignment="0" applyProtection="0"/>
    <xf numFmtId="0" fontId="43" fillId="25" borderId="10" applyNumberFormat="0" applyAlignment="0" applyProtection="0"/>
    <xf numFmtId="0" fontId="37" fillId="26" borderId="0" applyNumberFormat="0" applyBorder="0" applyAlignment="0" applyProtection="0"/>
    <xf numFmtId="0" fontId="13" fillId="21" borderId="0" applyNumberFormat="0" applyBorder="0" applyAlignment="0" applyProtection="0"/>
    <xf numFmtId="0" fontId="36" fillId="27" borderId="0" applyNumberFormat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1" applyNumberFormat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7" fillId="29" borderId="0" applyNumberFormat="0" applyBorder="0" applyAlignment="0" applyProtection="0"/>
    <xf numFmtId="0" fontId="12" fillId="30" borderId="0" applyNumberFormat="0" applyBorder="0" applyAlignment="0" applyProtection="0"/>
    <xf numFmtId="0" fontId="46" fillId="31" borderId="0" applyNumberFormat="0" applyBorder="0" applyAlignment="0" applyProtection="0"/>
    <xf numFmtId="178" fontId="0" fillId="0" borderId="0" applyFont="0" applyFill="0" applyBorder="0" applyAlignment="0" applyProtection="0"/>
    <xf numFmtId="0" fontId="13" fillId="32" borderId="0" applyNumberFormat="0" applyBorder="0" applyAlignment="0" applyProtection="0"/>
    <xf numFmtId="0" fontId="37" fillId="33" borderId="0" applyNumberFormat="0" applyBorder="0" applyAlignment="0" applyProtection="0"/>
    <xf numFmtId="0" fontId="3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3" fillId="20" borderId="0" applyNumberFormat="0" applyBorder="0" applyAlignment="0" applyProtection="0"/>
    <xf numFmtId="0" fontId="31" fillId="6" borderId="0" applyNumberFormat="0" applyBorder="0" applyAlignment="0" applyProtection="0"/>
    <xf numFmtId="0" fontId="12" fillId="21" borderId="0" applyNumberFormat="0" applyBorder="0" applyAlignment="0" applyProtection="0"/>
    <xf numFmtId="0" fontId="49" fillId="35" borderId="11" applyNumberFormat="0" applyAlignment="0" applyProtection="0"/>
    <xf numFmtId="0" fontId="36" fillId="36" borderId="0" applyNumberFormat="0" applyBorder="0" applyAlignment="0" applyProtection="0"/>
    <xf numFmtId="0" fontId="0" fillId="20" borderId="8" applyNumberFormat="0" applyFont="0" applyAlignment="0" applyProtection="0"/>
    <xf numFmtId="0" fontId="12" fillId="21" borderId="0" applyNumberFormat="0" applyBorder="0" applyAlignment="0" applyProtection="0"/>
    <xf numFmtId="0" fontId="37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13" applyNumberFormat="0" applyFont="0" applyAlignment="0" applyProtection="0"/>
    <xf numFmtId="0" fontId="36" fillId="39" borderId="0" applyNumberFormat="0" applyBorder="0" applyAlignment="0" applyProtection="0"/>
    <xf numFmtId="0" fontId="19" fillId="0" borderId="14" applyNumberFormat="0" applyFill="0" applyAlignment="0" applyProtection="0"/>
    <xf numFmtId="0" fontId="13" fillId="20" borderId="0" applyNumberFormat="0" applyBorder="0" applyAlignment="0" applyProtection="0"/>
    <xf numFmtId="0" fontId="51" fillId="0" borderId="15" applyNumberFormat="0" applyFill="0" applyAlignment="0" applyProtection="0"/>
    <xf numFmtId="177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2" fillId="30" borderId="0" applyNumberFormat="0" applyBorder="0" applyAlignment="0" applyProtection="0"/>
    <xf numFmtId="0" fontId="37" fillId="40" borderId="0" applyNumberFormat="0" applyBorder="0" applyAlignment="0" applyProtection="0"/>
    <xf numFmtId="9" fontId="0" fillId="0" borderId="0" applyFont="0" applyFill="0" applyBorder="0" applyAlignment="0" applyProtection="0"/>
    <xf numFmtId="0" fontId="12" fillId="41" borderId="0" applyNumberFormat="0" applyBorder="0" applyAlignment="0" applyProtection="0"/>
    <xf numFmtId="0" fontId="52" fillId="0" borderId="16" applyNumberFormat="0" applyFill="0" applyAlignment="0" applyProtection="0"/>
    <xf numFmtId="0" fontId="19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54" fillId="28" borderId="18" applyNumberFormat="0" applyAlignment="0" applyProtection="0"/>
    <xf numFmtId="0" fontId="37" fillId="42" borderId="0" applyNumberFormat="0" applyBorder="0" applyAlignment="0" applyProtection="0"/>
    <xf numFmtId="0" fontId="13" fillId="21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 applyNumberFormat="0" applyBorder="0" applyAlignment="0" applyProtection="0"/>
    <xf numFmtId="0" fontId="14" fillId="10" borderId="0" applyNumberFormat="0" applyBorder="0" applyAlignment="0" applyProtection="0"/>
    <xf numFmtId="176" fontId="0" fillId="0" borderId="0" applyFont="0" applyFill="0" applyBorder="0" applyAlignment="0" applyProtection="0"/>
    <xf numFmtId="0" fontId="37" fillId="45" borderId="0" applyNumberFormat="0" applyBorder="0" applyAlignment="0" applyProtection="0"/>
    <xf numFmtId="0" fontId="36" fillId="46" borderId="0" applyNumberFormat="0" applyBorder="0" applyAlignment="0" applyProtection="0"/>
    <xf numFmtId="0" fontId="29" fillId="0" borderId="2" applyNumberFormat="0" applyFill="0" applyAlignment="0" applyProtection="0"/>
    <xf numFmtId="0" fontId="37" fillId="47" borderId="0" applyNumberFormat="0" applyBorder="0" applyAlignment="0" applyProtection="0"/>
    <xf numFmtId="0" fontId="13" fillId="21" borderId="0" applyNumberFormat="0" applyBorder="0" applyAlignment="0" applyProtection="0"/>
    <xf numFmtId="0" fontId="12" fillId="41" borderId="0" applyNumberFormat="0" applyBorder="0" applyAlignment="0" applyProtection="0"/>
    <xf numFmtId="0" fontId="12" fillId="8" borderId="0" applyNumberFormat="0" applyBorder="0" applyAlignment="0" applyProtection="0"/>
    <xf numFmtId="0" fontId="37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24" borderId="0" applyNumberFormat="0" applyBorder="0" applyAlignment="0" applyProtection="0"/>
    <xf numFmtId="0" fontId="13" fillId="32" borderId="0" applyNumberFormat="0" applyBorder="0" applyAlignment="0" applyProtection="0"/>
    <xf numFmtId="0" fontId="13" fillId="20" borderId="0" applyNumberFormat="0" applyBorder="0" applyAlignment="0" applyProtection="0"/>
    <xf numFmtId="0" fontId="28" fillId="9" borderId="7" applyNumberFormat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21" fillId="0" borderId="6" applyNumberFormat="0" applyFill="0" applyAlignment="0" applyProtection="0"/>
    <xf numFmtId="0" fontId="12" fillId="30" borderId="0" applyNumberFormat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7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7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Alignment="1">
      <alignment/>
    </xf>
    <xf numFmtId="0" fontId="2" fillId="7" borderId="19" xfId="0" applyNumberFormat="1" applyFont="1" applyFill="1" applyBorder="1" applyAlignment="1" applyProtection="1">
      <alignment horizontal="center" vertical="center"/>
      <protection/>
    </xf>
    <xf numFmtId="0" fontId="2" fillId="7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7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7" borderId="0" xfId="0" applyNumberFormat="1" applyFont="1" applyFill="1" applyAlignment="1">
      <alignment/>
    </xf>
    <xf numFmtId="0" fontId="2" fillId="7" borderId="31" xfId="0" applyNumberFormat="1" applyFont="1" applyFill="1" applyBorder="1" applyAlignment="1" applyProtection="1">
      <alignment horizontal="center" vertical="center"/>
      <protection/>
    </xf>
    <xf numFmtId="0" fontId="2" fillId="7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7" borderId="30" xfId="0" applyNumberFormat="1" applyFont="1" applyFill="1" applyBorder="1" applyAlignment="1" applyProtection="1">
      <alignment horizontal="center" vertical="center"/>
      <protection/>
    </xf>
    <xf numFmtId="0" fontId="2" fillId="7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7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7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7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7" borderId="0" xfId="0" applyNumberFormat="1" applyFont="1" applyFill="1" applyAlignment="1">
      <alignment/>
    </xf>
    <xf numFmtId="0" fontId="4" fillId="7" borderId="31" xfId="0" applyNumberFormat="1" applyFont="1" applyFill="1" applyBorder="1" applyAlignment="1" applyProtection="1">
      <alignment horizontal="center" vertical="center"/>
      <protection/>
    </xf>
    <xf numFmtId="0" fontId="4" fillId="7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7" borderId="26" xfId="0" applyNumberFormat="1" applyFont="1" applyFill="1" applyBorder="1" applyAlignment="1" applyProtection="1">
      <alignment horizontal="center" vertical="center" wrapText="1"/>
      <protection/>
    </xf>
    <xf numFmtId="0" fontId="2" fillId="7" borderId="28" xfId="0" applyNumberFormat="1" applyFont="1" applyFill="1" applyBorder="1" applyAlignment="1" applyProtection="1">
      <alignment horizontal="center" vertical="center" wrapText="1"/>
      <protection/>
    </xf>
    <xf numFmtId="0" fontId="2" fillId="7" borderId="30" xfId="0" applyNumberFormat="1" applyFont="1" applyFill="1" applyBorder="1" applyAlignment="1" applyProtection="1">
      <alignment horizontal="center" vertical="center" wrapText="1"/>
      <protection/>
    </xf>
    <xf numFmtId="0" fontId="2" fillId="7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Accent1 1" xfId="15"/>
    <cellStyle name="Accent1 1 1" xfId="16"/>
    <cellStyle name="Accent3 1 1" xfId="17"/>
    <cellStyle name="Accent4 1" xfId="18"/>
    <cellStyle name="Accent5 1 1" xfId="19"/>
    <cellStyle name="Accent3 1" xfId="20"/>
    <cellStyle name="Heading 2 1 1" xfId="21"/>
    <cellStyle name="Bad 1" xfId="22"/>
    <cellStyle name="Heading 1 1 1" xfId="23"/>
    <cellStyle name="Heading 2 1" xfId="24"/>
    <cellStyle name="Heading 3 1 1" xfId="25"/>
    <cellStyle name="Input 1" xfId="26"/>
    <cellStyle name="Output 1 1" xfId="27"/>
    <cellStyle name="Linked Cell 1 1" xfId="28"/>
    <cellStyle name="Output 1" xfId="29"/>
    <cellStyle name="Title 1" xfId="30"/>
    <cellStyle name="Bad 1 1" xfId="31"/>
    <cellStyle name="Heading 3 1" xfId="32"/>
    <cellStyle name="Heading 4 1 1" xfId="33"/>
    <cellStyle name="Title 1 1" xfId="34"/>
    <cellStyle name="Accent5 1" xfId="35"/>
    <cellStyle name="Accent6 1 1" xfId="36"/>
    <cellStyle name="Check Cell 1" xfId="37"/>
    <cellStyle name="Calculation 1" xfId="38"/>
    <cellStyle name="Explanatory Text 1 1" xfId="39"/>
    <cellStyle name="Good 1 1" xfId="40"/>
    <cellStyle name="Accent4 1 1" xfId="41"/>
    <cellStyle name="Explanatory Text 1" xfId="42"/>
    <cellStyle name="Neutral 1 1" xfId="43"/>
    <cellStyle name="Calculation 1 1" xfId="44"/>
    <cellStyle name="强调文字颜色 3" xfId="45"/>
    <cellStyle name="40% - 强调文字颜色 2" xfId="46"/>
    <cellStyle name="60% - 强调文字颜色 2" xfId="47"/>
    <cellStyle name="40% - 强调文字颜色 1" xfId="48"/>
    <cellStyle name="60% - Accent4 1 1" xfId="49"/>
    <cellStyle name="强调文字颜色 2" xfId="50"/>
    <cellStyle name="适中" xfId="51"/>
    <cellStyle name="Heading 4 1" xfId="52"/>
    <cellStyle name="强调文字颜色 1" xfId="53"/>
    <cellStyle name="标题 4" xfId="54"/>
    <cellStyle name="好" xfId="55"/>
    <cellStyle name="Note 1 1" xfId="56"/>
    <cellStyle name="60% - Accent1 1 1" xfId="57"/>
    <cellStyle name="标题" xfId="58"/>
    <cellStyle name="Input 1 1" xfId="59"/>
    <cellStyle name="60% - 强调文字颜色 3" xfId="60"/>
    <cellStyle name="60% - 强调文字颜色 1" xfId="61"/>
    <cellStyle name="20% - Accent5 1" xfId="62"/>
    <cellStyle name="链接单元格" xfId="63"/>
    <cellStyle name="检查单元格" xfId="64"/>
    <cellStyle name="40% - 强调文字颜色 3" xfId="65"/>
    <cellStyle name="40% - Accent1 1" xfId="66"/>
    <cellStyle name="强调文字颜色 4" xfId="67"/>
    <cellStyle name="Comma [0]" xfId="68"/>
    <cellStyle name="Followed Hyperlink" xfId="69"/>
    <cellStyle name="计算" xfId="70"/>
    <cellStyle name="Warning Text 1" xfId="71"/>
    <cellStyle name="40% - Accent3 1 1" xfId="72"/>
    <cellStyle name="20% - 强调文字颜色 4" xfId="73"/>
    <cellStyle name="60% - Accent2 1" xfId="74"/>
    <cellStyle name="差" xfId="75"/>
    <cellStyle name="Currency" xfId="76"/>
    <cellStyle name="20% - Accent4 1" xfId="77"/>
    <cellStyle name="20% - 强调文字颜色 3" xfId="78"/>
    <cellStyle name="60% - 强调文字颜色 6" xfId="79"/>
    <cellStyle name="Hyperlink" xfId="80"/>
    <cellStyle name="标题 1" xfId="81"/>
    <cellStyle name="20% - Accent3 1" xfId="82"/>
    <cellStyle name="Neutral 1" xfId="83"/>
    <cellStyle name="60% - Accent5 1 1" xfId="84"/>
    <cellStyle name="输入" xfId="85"/>
    <cellStyle name="60% - 强调文字颜色 5" xfId="86"/>
    <cellStyle name="Note 1" xfId="87"/>
    <cellStyle name="60% - Accent1 1" xfId="88"/>
    <cellStyle name="20% - 强调文字颜色 2" xfId="89"/>
    <cellStyle name="警告文本" xfId="90"/>
    <cellStyle name="注释" xfId="91"/>
    <cellStyle name="60% - 强调文字颜色 4" xfId="92"/>
    <cellStyle name="Total 1" xfId="93"/>
    <cellStyle name="20% - Accent2 1 1" xfId="94"/>
    <cellStyle name="标题 2" xfId="95"/>
    <cellStyle name="Comma" xfId="96"/>
    <cellStyle name="40% - Accent4 1 1" xfId="97"/>
    <cellStyle name="60% - Accent2 1 1" xfId="98"/>
    <cellStyle name="20% - 强调文字颜色 1" xfId="99"/>
    <cellStyle name="Percent" xfId="100"/>
    <cellStyle name="Accent2 1 1" xfId="101"/>
    <cellStyle name="汇总" xfId="102"/>
    <cellStyle name="Total 1 1" xfId="103"/>
    <cellStyle name="解释性文本" xfId="104"/>
    <cellStyle name="40% - Accent2 1" xfId="105"/>
    <cellStyle name="Warning Text 1 1" xfId="106"/>
    <cellStyle name="标题 3" xfId="107"/>
    <cellStyle name="输出" xfId="108"/>
    <cellStyle name="40% - 强调文字颜色 4" xfId="109"/>
    <cellStyle name="40% - Accent5 1 1" xfId="110"/>
    <cellStyle name="强调文字颜色 5" xfId="111"/>
    <cellStyle name="20% - 强调文字颜色 5" xfId="112"/>
    <cellStyle name="Good 1" xfId="113"/>
    <cellStyle name="Currency [0]" xfId="114"/>
    <cellStyle name="40% - 强调文字颜色 5" xfId="115"/>
    <cellStyle name="强调文字颜色 6" xfId="116"/>
    <cellStyle name="Heading 1 1" xfId="117"/>
    <cellStyle name="20% - 强调文字颜色 6" xfId="118"/>
    <cellStyle name="40% - Accent1 1 1" xfId="119"/>
    <cellStyle name="Accent2 1" xfId="120"/>
    <cellStyle name="Accent6 1" xfId="121"/>
    <cellStyle name="40% - 强调文字颜色 6" xfId="122"/>
    <cellStyle name="60% - Accent3 1 1" xfId="123"/>
    <cellStyle name="60% - Accent3 1" xfId="124"/>
    <cellStyle name="40% - Accent6 1 1" xfId="125"/>
    <cellStyle name="40% - Accent6 1" xfId="126"/>
    <cellStyle name="40% - Accent4 1" xfId="127"/>
    <cellStyle name="40% - Accent3 1" xfId="128"/>
    <cellStyle name="40% - Accent2 1 1" xfId="129"/>
    <cellStyle name="20% - Accent6 1 1" xfId="130"/>
    <cellStyle name="20% - Accent6 1" xfId="131"/>
    <cellStyle name="20% - Accent4 1 1" xfId="132"/>
    <cellStyle name="60% - Accent5 1" xfId="133"/>
    <cellStyle name="40% - Accent5 1" xfId="134"/>
    <cellStyle name="20% - Accent3 1 1" xfId="135"/>
    <cellStyle name="20% - Accent1 1 1" xfId="136"/>
    <cellStyle name="20% - Accent5 1 1" xfId="137"/>
    <cellStyle name="20% - Accent1 1" xfId="138"/>
    <cellStyle name="20% - Accent2 1" xfId="139"/>
    <cellStyle name="Check Cell 1 1" xfId="140"/>
    <cellStyle name="60% - Accent4 1" xfId="141"/>
    <cellStyle name="60% - Accent6 1" xfId="142"/>
    <cellStyle name="Linked Cell 1" xfId="143"/>
    <cellStyle name="60% - Accent6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3">
      <selection activeCell="A8" sqref="A8"/>
    </sheetView>
  </sheetViews>
  <sheetFormatPr defaultColWidth="9.160156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345</v>
      </c>
    </row>
    <row r="2" spans="1:8" ht="25.5" customHeight="1">
      <c r="A2" s="3" t="s">
        <v>346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347</v>
      </c>
      <c r="B4" s="30" t="s">
        <v>348</v>
      </c>
      <c r="C4" s="19" t="s">
        <v>349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212</v>
      </c>
      <c r="E5" s="44" t="s">
        <v>350</v>
      </c>
      <c r="F5" s="45"/>
      <c r="G5" s="46"/>
      <c r="H5" s="47" t="s">
        <v>217</v>
      </c>
    </row>
    <row r="6" spans="1:8" ht="33.75" customHeight="1">
      <c r="A6" s="22"/>
      <c r="B6" s="22"/>
      <c r="C6" s="32"/>
      <c r="D6" s="23"/>
      <c r="E6" s="39" t="s">
        <v>74</v>
      </c>
      <c r="F6" s="40" t="s">
        <v>351</v>
      </c>
      <c r="G6" s="41" t="s">
        <v>352</v>
      </c>
      <c r="H6" s="42"/>
    </row>
    <row r="7" spans="1:8" ht="19.5" customHeight="1">
      <c r="A7" s="14" t="s">
        <v>85</v>
      </c>
      <c r="B7" s="33" t="s">
        <v>0</v>
      </c>
      <c r="C7" s="26">
        <f>SUM(D7,F7:H7)</f>
        <v>5.17</v>
      </c>
      <c r="D7" s="34">
        <v>0</v>
      </c>
      <c r="E7" s="34">
        <f>SUM(F7:G7)</f>
        <v>4.23</v>
      </c>
      <c r="F7" s="34">
        <v>0</v>
      </c>
      <c r="G7" s="25">
        <v>4.23</v>
      </c>
      <c r="H7" s="43">
        <v>0.94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D22" sqref="D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353</v>
      </c>
    </row>
    <row r="2" spans="1:8" ht="19.5" customHeight="1">
      <c r="A2" s="3" t="s">
        <v>354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355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356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111</v>
      </c>
      <c r="F5" s="21" t="s">
        <v>59</v>
      </c>
      <c r="G5" s="21" t="s">
        <v>107</v>
      </c>
      <c r="H5" s="19" t="s">
        <v>108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9" ht="11.25">
      <c r="A19" t="s">
        <v>357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B23" sqref="B2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358</v>
      </c>
    </row>
    <row r="2" spans="1:8" ht="25.5" customHeight="1">
      <c r="A2" s="3" t="s">
        <v>359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347</v>
      </c>
      <c r="B4" s="30" t="s">
        <v>348</v>
      </c>
      <c r="C4" s="19" t="s">
        <v>349</v>
      </c>
      <c r="D4" s="19"/>
      <c r="E4" s="19"/>
      <c r="F4" s="19"/>
      <c r="G4" s="19"/>
      <c r="H4" s="19"/>
    </row>
    <row r="5" spans="1:8" ht="19.5" customHeight="1">
      <c r="A5" s="30"/>
      <c r="B5" s="30"/>
      <c r="C5" s="31" t="s">
        <v>59</v>
      </c>
      <c r="D5" s="20" t="s">
        <v>212</v>
      </c>
      <c r="E5" s="36" t="s">
        <v>350</v>
      </c>
      <c r="F5" s="37"/>
      <c r="G5" s="37"/>
      <c r="H5" s="38" t="s">
        <v>217</v>
      </c>
    </row>
    <row r="6" spans="1:8" ht="33.75" customHeight="1">
      <c r="A6" s="22"/>
      <c r="B6" s="22"/>
      <c r="C6" s="32"/>
      <c r="D6" s="23"/>
      <c r="E6" s="39" t="s">
        <v>74</v>
      </c>
      <c r="F6" s="40" t="s">
        <v>351</v>
      </c>
      <c r="G6" s="41" t="s">
        <v>352</v>
      </c>
      <c r="H6" s="42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3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3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3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3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3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3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3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3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3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3" t="s">
        <v>38</v>
      </c>
    </row>
    <row r="19" ht="11.25">
      <c r="A19" t="s">
        <v>357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tabSelected="1" workbookViewId="0" topLeftCell="A1">
      <selection activeCell="E27" sqref="E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360</v>
      </c>
    </row>
    <row r="2" spans="1:8" ht="19.5" customHeight="1">
      <c r="A2" s="3" t="s">
        <v>361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362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111</v>
      </c>
      <c r="F5" s="21" t="s">
        <v>59</v>
      </c>
      <c r="G5" s="21" t="s">
        <v>107</v>
      </c>
      <c r="H5" s="19" t="s">
        <v>108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9" ht="11.25">
      <c r="A19" t="s">
        <v>357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SheetLayoutView="100" workbookViewId="0" topLeftCell="A19">
      <selection activeCell="A24" sqref="A24"/>
    </sheetView>
  </sheetViews>
  <sheetFormatPr defaultColWidth="9.33203125" defaultRowHeight="11.25"/>
  <cols>
    <col min="1" max="1" width="61.66015625" style="0" customWidth="1"/>
    <col min="2" max="2" width="54.66015625" style="0" customWidth="1"/>
    <col min="3" max="3" width="70.33203125" style="0" customWidth="1"/>
    <col min="4" max="4" width="52" style="0" customWidth="1"/>
  </cols>
  <sheetData>
    <row r="1" spans="1:4" ht="20.25" customHeight="1">
      <c r="A1" s="86"/>
      <c r="B1" s="86"/>
      <c r="C1" s="86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7" t="s">
        <v>0</v>
      </c>
      <c r="B3" s="88"/>
      <c r="C3" s="27"/>
      <c r="D3" s="17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3" t="s">
        <v>10</v>
      </c>
      <c r="B6" s="142">
        <v>490.84</v>
      </c>
      <c r="C6" s="103" t="s">
        <v>11</v>
      </c>
      <c r="D6" s="142">
        <v>0</v>
      </c>
    </row>
    <row r="7" spans="1:4" ht="19.5" customHeight="1">
      <c r="A7" s="103" t="s">
        <v>12</v>
      </c>
      <c r="B7" s="95">
        <v>0</v>
      </c>
      <c r="C7" s="103" t="s">
        <v>13</v>
      </c>
      <c r="D7" s="142">
        <v>0</v>
      </c>
    </row>
    <row r="8" spans="1:4" ht="19.5" customHeight="1">
      <c r="A8" s="94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3" t="s">
        <v>16</v>
      </c>
      <c r="B9" s="134">
        <v>0</v>
      </c>
      <c r="C9" s="103" t="s">
        <v>17</v>
      </c>
      <c r="D9" s="142">
        <v>0</v>
      </c>
    </row>
    <row r="10" spans="1:4" ht="19.5" customHeight="1">
      <c r="A10" s="103" t="s">
        <v>18</v>
      </c>
      <c r="B10" s="142">
        <v>0</v>
      </c>
      <c r="C10" s="103" t="s">
        <v>19</v>
      </c>
      <c r="D10" s="142">
        <v>20</v>
      </c>
    </row>
    <row r="11" spans="1:4" ht="19.5" customHeight="1">
      <c r="A11" s="103" t="s">
        <v>20</v>
      </c>
      <c r="B11" s="142">
        <v>31.25</v>
      </c>
      <c r="C11" s="103" t="s">
        <v>21</v>
      </c>
      <c r="D11" s="142">
        <v>0</v>
      </c>
    </row>
    <row r="12" spans="1:4" ht="19.5" customHeight="1">
      <c r="A12" s="103"/>
      <c r="B12" s="142"/>
      <c r="C12" s="103" t="s">
        <v>22</v>
      </c>
      <c r="D12" s="142">
        <v>0</v>
      </c>
    </row>
    <row r="13" spans="1:4" ht="19.5" customHeight="1">
      <c r="A13" s="97"/>
      <c r="B13" s="142"/>
      <c r="C13" s="103" t="s">
        <v>23</v>
      </c>
      <c r="D13" s="142">
        <v>31.02</v>
      </c>
    </row>
    <row r="14" spans="1:4" ht="19.5" customHeight="1">
      <c r="A14" s="97"/>
      <c r="B14" s="142"/>
      <c r="C14" s="103" t="s">
        <v>24</v>
      </c>
      <c r="D14" s="142">
        <v>0</v>
      </c>
    </row>
    <row r="15" spans="1:4" ht="19.5" customHeight="1">
      <c r="A15" s="97"/>
      <c r="B15" s="142"/>
      <c r="C15" s="103" t="s">
        <v>25</v>
      </c>
      <c r="D15" s="142">
        <v>12</v>
      </c>
    </row>
    <row r="16" spans="1:4" ht="19.5" customHeight="1">
      <c r="A16" s="97"/>
      <c r="B16" s="142"/>
      <c r="C16" s="103" t="s">
        <v>26</v>
      </c>
      <c r="D16" s="142">
        <v>0</v>
      </c>
    </row>
    <row r="17" spans="1:4" ht="19.5" customHeight="1">
      <c r="A17" s="97"/>
      <c r="B17" s="142"/>
      <c r="C17" s="103" t="s">
        <v>27</v>
      </c>
      <c r="D17" s="142">
        <v>0</v>
      </c>
    </row>
    <row r="18" spans="1:4" ht="19.5" customHeight="1">
      <c r="A18" s="97"/>
      <c r="B18" s="142"/>
      <c r="C18" s="103" t="s">
        <v>28</v>
      </c>
      <c r="D18" s="142">
        <v>433.96</v>
      </c>
    </row>
    <row r="19" spans="1:4" ht="19.5" customHeight="1">
      <c r="A19" s="97"/>
      <c r="B19" s="142"/>
      <c r="C19" s="103" t="s">
        <v>29</v>
      </c>
      <c r="D19" s="142">
        <v>0</v>
      </c>
    </row>
    <row r="20" spans="1:4" ht="19.5" customHeight="1">
      <c r="A20" s="97"/>
      <c r="B20" s="142"/>
      <c r="C20" s="103" t="s">
        <v>30</v>
      </c>
      <c r="D20" s="142">
        <v>0</v>
      </c>
    </row>
    <row r="21" spans="1:4" ht="19.5" customHeight="1">
      <c r="A21" s="97"/>
      <c r="B21" s="142"/>
      <c r="C21" s="103" t="s">
        <v>31</v>
      </c>
      <c r="D21" s="142">
        <v>0</v>
      </c>
    </row>
    <row r="22" spans="1:4" ht="19.5" customHeight="1">
      <c r="A22" s="97"/>
      <c r="B22" s="142"/>
      <c r="C22" s="103" t="s">
        <v>32</v>
      </c>
      <c r="D22" s="142">
        <v>0</v>
      </c>
    </row>
    <row r="23" spans="1:4" ht="19.5" customHeight="1">
      <c r="A23" s="97"/>
      <c r="B23" s="142"/>
      <c r="C23" s="103" t="s">
        <v>33</v>
      </c>
      <c r="D23" s="142">
        <v>0</v>
      </c>
    </row>
    <row r="24" spans="1:4" ht="19.5" customHeight="1">
      <c r="A24" s="97"/>
      <c r="B24" s="142"/>
      <c r="C24" s="103" t="s">
        <v>34</v>
      </c>
      <c r="D24" s="142">
        <v>0</v>
      </c>
    </row>
    <row r="25" spans="1:4" ht="19.5" customHeight="1">
      <c r="A25" s="97"/>
      <c r="B25" s="142"/>
      <c r="C25" s="103" t="s">
        <v>35</v>
      </c>
      <c r="D25" s="142">
        <v>25.11</v>
      </c>
    </row>
    <row r="26" spans="1:4" ht="19.5" customHeight="1">
      <c r="A26" s="103"/>
      <c r="B26" s="142"/>
      <c r="C26" s="103" t="s">
        <v>36</v>
      </c>
      <c r="D26" s="142">
        <v>0</v>
      </c>
    </row>
    <row r="27" spans="1:4" ht="19.5" customHeight="1">
      <c r="A27" s="103"/>
      <c r="B27" s="142"/>
      <c r="C27" s="103" t="s">
        <v>37</v>
      </c>
      <c r="D27" s="142">
        <v>0</v>
      </c>
    </row>
    <row r="28" spans="1:4" ht="19.5" customHeight="1">
      <c r="A28" s="103" t="s">
        <v>38</v>
      </c>
      <c r="B28" s="142"/>
      <c r="C28" s="103" t="s">
        <v>39</v>
      </c>
      <c r="D28" s="142">
        <v>0</v>
      </c>
    </row>
    <row r="29" spans="1:4" ht="19.5" customHeight="1">
      <c r="A29" s="103"/>
      <c r="B29" s="142"/>
      <c r="C29" s="103" t="s">
        <v>40</v>
      </c>
      <c r="D29" s="142">
        <v>0</v>
      </c>
    </row>
    <row r="30" spans="1:4" ht="19.5" customHeight="1">
      <c r="A30" s="107"/>
      <c r="B30" s="95"/>
      <c r="C30" s="107" t="s">
        <v>41</v>
      </c>
      <c r="D30" s="95">
        <v>0</v>
      </c>
    </row>
    <row r="31" spans="1:4" ht="19.5" customHeight="1">
      <c r="A31" s="110"/>
      <c r="B31" s="111"/>
      <c r="C31" s="110" t="s">
        <v>42</v>
      </c>
      <c r="D31" s="111">
        <v>0</v>
      </c>
    </row>
    <row r="32" spans="1:4" ht="19.5" customHeight="1">
      <c r="A32" s="110"/>
      <c r="B32" s="111"/>
      <c r="C32" s="110" t="s">
        <v>43</v>
      </c>
      <c r="D32" s="111">
        <v>0</v>
      </c>
    </row>
    <row r="33" spans="1:4" ht="19.5" customHeight="1">
      <c r="A33" s="110"/>
      <c r="B33" s="111"/>
      <c r="C33" s="110" t="s">
        <v>44</v>
      </c>
      <c r="D33" s="111">
        <v>0</v>
      </c>
    </row>
    <row r="34" spans="1:4" ht="19.5" customHeight="1">
      <c r="A34" s="110"/>
      <c r="B34" s="111"/>
      <c r="C34" s="110" t="s">
        <v>45</v>
      </c>
      <c r="D34" s="111">
        <v>0</v>
      </c>
    </row>
    <row r="35" spans="1:4" ht="19.5" customHeight="1">
      <c r="A35" s="110"/>
      <c r="B35" s="111"/>
      <c r="C35" s="110" t="s">
        <v>46</v>
      </c>
      <c r="D35" s="111">
        <v>0</v>
      </c>
    </row>
    <row r="36" spans="1:4" ht="19.5" customHeight="1">
      <c r="A36" s="110"/>
      <c r="B36" s="111"/>
      <c r="C36" s="110"/>
      <c r="D36" s="114"/>
    </row>
    <row r="37" spans="1:4" ht="19.5" customHeight="1">
      <c r="A37" s="113" t="s">
        <v>47</v>
      </c>
      <c r="B37" s="114">
        <f>SUM(B6:B34)</f>
        <v>522.0899999999999</v>
      </c>
      <c r="C37" s="113" t="s">
        <v>48</v>
      </c>
      <c r="D37" s="114">
        <f>SUM(D6:D35)</f>
        <v>522.0899999999999</v>
      </c>
    </row>
    <row r="38" spans="1:4" ht="19.5" customHeight="1">
      <c r="A38" s="110" t="s">
        <v>49</v>
      </c>
      <c r="B38" s="111">
        <v>0</v>
      </c>
      <c r="C38" s="110" t="s">
        <v>50</v>
      </c>
      <c r="D38" s="111">
        <v>0</v>
      </c>
    </row>
    <row r="39" spans="1:4" ht="19.5" customHeight="1">
      <c r="A39" s="110" t="s">
        <v>51</v>
      </c>
      <c r="B39" s="111">
        <v>0</v>
      </c>
      <c r="C39" s="110" t="s">
        <v>52</v>
      </c>
      <c r="D39" s="111">
        <v>0</v>
      </c>
    </row>
    <row r="40" spans="1:4" ht="19.5" customHeight="1">
      <c r="A40" s="110"/>
      <c r="B40" s="111"/>
      <c r="C40" s="110" t="s">
        <v>53</v>
      </c>
      <c r="D40" s="111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522.0899999999999</v>
      </c>
      <c r="C42" s="147" t="s">
        <v>55</v>
      </c>
      <c r="D42" s="149">
        <f>SUM(D37,D38,D40)</f>
        <v>522.0899999999999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/>
  <pageMargins left="1.6534722222222222" right="0.75" top="0.7479166666666667" bottom="1" header="0.5" footer="0.5"/>
  <pageSetup fitToHeight="1" fitToWidth="1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0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5"/>
      <c r="K3" s="75"/>
      <c r="L3" s="75"/>
      <c r="M3" s="75"/>
      <c r="N3" s="75"/>
      <c r="O3" s="75"/>
      <c r="P3" s="75"/>
      <c r="Q3" s="75"/>
      <c r="R3" s="75"/>
      <c r="S3" s="64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8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7" t="s">
        <v>65</v>
      </c>
      <c r="N4" s="71" t="s">
        <v>66</v>
      </c>
      <c r="O4" s="72"/>
      <c r="P4" s="72"/>
      <c r="Q4" s="72"/>
      <c r="R4" s="73"/>
      <c r="S4" s="58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4" t="s">
        <v>70</v>
      </c>
      <c r="E5" s="20" t="s">
        <v>71</v>
      </c>
      <c r="F5" s="21"/>
      <c r="G5" s="19"/>
      <c r="H5" s="21"/>
      <c r="I5" s="21"/>
      <c r="J5" s="21"/>
      <c r="K5" s="135" t="s">
        <v>72</v>
      </c>
      <c r="L5" s="21" t="s">
        <v>73</v>
      </c>
      <c r="M5" s="138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6"/>
      <c r="L6" s="23"/>
      <c r="M6" s="139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522.09</v>
      </c>
      <c r="G7" s="34">
        <v>0</v>
      </c>
      <c r="H7" s="34">
        <v>490.84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 aca="true" t="shared" si="0" ref="N7:N15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31.25</v>
      </c>
      <c r="T7" s="25">
        <v>0</v>
      </c>
    </row>
    <row r="8" spans="1:20" ht="19.5" customHeight="1">
      <c r="A8" s="14" t="s">
        <v>82</v>
      </c>
      <c r="B8" s="14" t="s">
        <v>83</v>
      </c>
      <c r="C8" s="14" t="s">
        <v>84</v>
      </c>
      <c r="D8" s="14" t="s">
        <v>85</v>
      </c>
      <c r="E8" s="14" t="s">
        <v>86</v>
      </c>
      <c r="F8" s="34">
        <v>20</v>
      </c>
      <c r="G8" s="34">
        <v>0</v>
      </c>
      <c r="H8" s="34">
        <v>20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87</v>
      </c>
      <c r="B9" s="14" t="s">
        <v>88</v>
      </c>
      <c r="C9" s="14" t="s">
        <v>88</v>
      </c>
      <c r="D9" s="14" t="s">
        <v>85</v>
      </c>
      <c r="E9" s="14" t="s">
        <v>89</v>
      </c>
      <c r="F9" s="34">
        <v>20.7</v>
      </c>
      <c r="G9" s="34">
        <v>0</v>
      </c>
      <c r="H9" s="34">
        <v>20.7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87</v>
      </c>
      <c r="B10" s="14" t="s">
        <v>88</v>
      </c>
      <c r="C10" s="14" t="s">
        <v>90</v>
      </c>
      <c r="D10" s="14" t="s">
        <v>85</v>
      </c>
      <c r="E10" s="14" t="s">
        <v>91</v>
      </c>
      <c r="F10" s="34">
        <v>10.32</v>
      </c>
      <c r="G10" s="34">
        <v>0</v>
      </c>
      <c r="H10" s="34">
        <v>10.32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92</v>
      </c>
      <c r="B11" s="14" t="s">
        <v>93</v>
      </c>
      <c r="C11" s="14" t="s">
        <v>94</v>
      </c>
      <c r="D11" s="14" t="s">
        <v>85</v>
      </c>
      <c r="E11" s="14" t="s">
        <v>95</v>
      </c>
      <c r="F11" s="34">
        <v>12</v>
      </c>
      <c r="G11" s="34">
        <v>0</v>
      </c>
      <c r="H11" s="34">
        <v>12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96</v>
      </c>
      <c r="B12" s="14" t="s">
        <v>88</v>
      </c>
      <c r="C12" s="14" t="s">
        <v>97</v>
      </c>
      <c r="D12" s="14" t="s">
        <v>85</v>
      </c>
      <c r="E12" s="14" t="s">
        <v>98</v>
      </c>
      <c r="F12" s="34">
        <v>227.5</v>
      </c>
      <c r="G12" s="34">
        <v>0</v>
      </c>
      <c r="H12" s="34">
        <v>200.7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26.8</v>
      </c>
      <c r="T12" s="25">
        <v>0</v>
      </c>
    </row>
    <row r="13" spans="1:20" ht="19.5" customHeight="1">
      <c r="A13" s="14" t="s">
        <v>96</v>
      </c>
      <c r="B13" s="14" t="s">
        <v>88</v>
      </c>
      <c r="C13" s="14" t="s">
        <v>99</v>
      </c>
      <c r="D13" s="14" t="s">
        <v>85</v>
      </c>
      <c r="E13" s="14" t="s">
        <v>100</v>
      </c>
      <c r="F13" s="34">
        <v>206.46</v>
      </c>
      <c r="G13" s="34">
        <v>0</v>
      </c>
      <c r="H13" s="34">
        <v>202.01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4.45</v>
      </c>
      <c r="T13" s="25">
        <v>0</v>
      </c>
    </row>
    <row r="14" spans="1:20" ht="19.5" customHeight="1">
      <c r="A14" s="14" t="s">
        <v>101</v>
      </c>
      <c r="B14" s="14" t="s">
        <v>94</v>
      </c>
      <c r="C14" s="14" t="s">
        <v>102</v>
      </c>
      <c r="D14" s="14" t="s">
        <v>85</v>
      </c>
      <c r="E14" s="14" t="s">
        <v>103</v>
      </c>
      <c r="F14" s="34">
        <v>18.3</v>
      </c>
      <c r="G14" s="34">
        <v>0</v>
      </c>
      <c r="H14" s="34">
        <v>18.3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101</v>
      </c>
      <c r="B15" s="14" t="s">
        <v>94</v>
      </c>
      <c r="C15" s="14" t="s">
        <v>84</v>
      </c>
      <c r="D15" s="14" t="s">
        <v>85</v>
      </c>
      <c r="E15" s="14" t="s">
        <v>104</v>
      </c>
      <c r="F15" s="34">
        <v>6.81</v>
      </c>
      <c r="G15" s="34">
        <v>0</v>
      </c>
      <c r="H15" s="34">
        <v>6.81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105</v>
      </c>
    </row>
    <row r="2" spans="1:10" ht="19.5" customHeight="1">
      <c r="A2" s="3" t="s">
        <v>106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7" t="s">
        <v>0</v>
      </c>
      <c r="B3" s="88"/>
      <c r="C3" s="88"/>
      <c r="D3" s="88"/>
      <c r="E3" s="88"/>
      <c r="F3" s="127"/>
      <c r="G3" s="127"/>
      <c r="H3" s="127"/>
      <c r="I3" s="127"/>
      <c r="J3" s="17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8" t="s">
        <v>59</v>
      </c>
      <c r="G4" s="129" t="s">
        <v>107</v>
      </c>
      <c r="H4" s="130" t="s">
        <v>108</v>
      </c>
      <c r="I4" s="130" t="s">
        <v>109</v>
      </c>
      <c r="J4" s="124" t="s">
        <v>110</v>
      </c>
    </row>
    <row r="5" spans="1:10" ht="19.5" customHeight="1">
      <c r="A5" s="89" t="s">
        <v>69</v>
      </c>
      <c r="B5" s="91"/>
      <c r="C5" s="90"/>
      <c r="D5" s="121" t="s">
        <v>70</v>
      </c>
      <c r="E5" s="131" t="s">
        <v>111</v>
      </c>
      <c r="F5" s="129"/>
      <c r="G5" s="129"/>
      <c r="H5" s="130"/>
      <c r="I5" s="130"/>
      <c r="J5" s="124"/>
    </row>
    <row r="6" spans="1:10" ht="15" customHeight="1">
      <c r="A6" s="122" t="s">
        <v>79</v>
      </c>
      <c r="B6" s="122" t="s">
        <v>80</v>
      </c>
      <c r="C6" s="123" t="s">
        <v>81</v>
      </c>
      <c r="D6" s="124"/>
      <c r="E6" s="132"/>
      <c r="F6" s="129"/>
      <c r="G6" s="129"/>
      <c r="H6" s="130"/>
      <c r="I6" s="130"/>
      <c r="J6" s="124"/>
    </row>
    <row r="7" spans="1:10" ht="19.5" customHeight="1">
      <c r="A7" s="125" t="s">
        <v>38</v>
      </c>
      <c r="B7" s="125" t="s">
        <v>38</v>
      </c>
      <c r="C7" s="125" t="s">
        <v>38</v>
      </c>
      <c r="D7" s="126" t="s">
        <v>38</v>
      </c>
      <c r="E7" s="126" t="s">
        <v>59</v>
      </c>
      <c r="F7" s="104">
        <f aca="true" t="shared" si="0" ref="F7:F15">SUM(G7:J7)</f>
        <v>522.09</v>
      </c>
      <c r="G7" s="104">
        <v>315.63</v>
      </c>
      <c r="H7" s="104">
        <v>206.46</v>
      </c>
      <c r="I7" s="104">
        <v>0</v>
      </c>
      <c r="J7" s="134">
        <v>0</v>
      </c>
    </row>
    <row r="8" spans="1:10" ht="19.5" customHeight="1">
      <c r="A8" s="125" t="s">
        <v>82</v>
      </c>
      <c r="B8" s="125" t="s">
        <v>83</v>
      </c>
      <c r="C8" s="125" t="s">
        <v>84</v>
      </c>
      <c r="D8" s="126" t="s">
        <v>85</v>
      </c>
      <c r="E8" s="126" t="s">
        <v>86</v>
      </c>
      <c r="F8" s="104">
        <f t="shared" si="0"/>
        <v>20</v>
      </c>
      <c r="G8" s="104">
        <v>20</v>
      </c>
      <c r="H8" s="104">
        <v>0</v>
      </c>
      <c r="I8" s="104">
        <v>0</v>
      </c>
      <c r="J8" s="134">
        <v>0</v>
      </c>
    </row>
    <row r="9" spans="1:10" ht="19.5" customHeight="1">
      <c r="A9" s="125" t="s">
        <v>87</v>
      </c>
      <c r="B9" s="125" t="s">
        <v>88</v>
      </c>
      <c r="C9" s="125" t="s">
        <v>88</v>
      </c>
      <c r="D9" s="126" t="s">
        <v>85</v>
      </c>
      <c r="E9" s="126" t="s">
        <v>89</v>
      </c>
      <c r="F9" s="104">
        <f t="shared" si="0"/>
        <v>20.7</v>
      </c>
      <c r="G9" s="104">
        <v>20.7</v>
      </c>
      <c r="H9" s="104">
        <v>0</v>
      </c>
      <c r="I9" s="104">
        <v>0</v>
      </c>
      <c r="J9" s="134">
        <v>0</v>
      </c>
    </row>
    <row r="10" spans="1:10" ht="19.5" customHeight="1">
      <c r="A10" s="125" t="s">
        <v>87</v>
      </c>
      <c r="B10" s="125" t="s">
        <v>88</v>
      </c>
      <c r="C10" s="125" t="s">
        <v>90</v>
      </c>
      <c r="D10" s="126" t="s">
        <v>85</v>
      </c>
      <c r="E10" s="126" t="s">
        <v>91</v>
      </c>
      <c r="F10" s="104">
        <f t="shared" si="0"/>
        <v>10.32</v>
      </c>
      <c r="G10" s="104">
        <v>10.32</v>
      </c>
      <c r="H10" s="104">
        <v>0</v>
      </c>
      <c r="I10" s="104">
        <v>0</v>
      </c>
      <c r="J10" s="134">
        <v>0</v>
      </c>
    </row>
    <row r="11" spans="1:10" ht="19.5" customHeight="1">
      <c r="A11" s="125" t="s">
        <v>92</v>
      </c>
      <c r="B11" s="125" t="s">
        <v>93</v>
      </c>
      <c r="C11" s="125" t="s">
        <v>94</v>
      </c>
      <c r="D11" s="126" t="s">
        <v>85</v>
      </c>
      <c r="E11" s="126" t="s">
        <v>95</v>
      </c>
      <c r="F11" s="104">
        <f t="shared" si="0"/>
        <v>12</v>
      </c>
      <c r="G11" s="104">
        <v>12</v>
      </c>
      <c r="H11" s="104">
        <v>0</v>
      </c>
      <c r="I11" s="104">
        <v>0</v>
      </c>
      <c r="J11" s="134">
        <v>0</v>
      </c>
    </row>
    <row r="12" spans="1:10" ht="19.5" customHeight="1">
      <c r="A12" s="125" t="s">
        <v>96</v>
      </c>
      <c r="B12" s="125" t="s">
        <v>88</v>
      </c>
      <c r="C12" s="125" t="s">
        <v>97</v>
      </c>
      <c r="D12" s="126" t="s">
        <v>85</v>
      </c>
      <c r="E12" s="126" t="s">
        <v>98</v>
      </c>
      <c r="F12" s="104">
        <f t="shared" si="0"/>
        <v>227.5</v>
      </c>
      <c r="G12" s="104">
        <v>227.5</v>
      </c>
      <c r="H12" s="104">
        <v>0</v>
      </c>
      <c r="I12" s="104">
        <v>0</v>
      </c>
      <c r="J12" s="134">
        <v>0</v>
      </c>
    </row>
    <row r="13" spans="1:10" ht="19.5" customHeight="1">
      <c r="A13" s="125" t="s">
        <v>96</v>
      </c>
      <c r="B13" s="125" t="s">
        <v>88</v>
      </c>
      <c r="C13" s="125" t="s">
        <v>99</v>
      </c>
      <c r="D13" s="126" t="s">
        <v>85</v>
      </c>
      <c r="E13" s="126" t="s">
        <v>100</v>
      </c>
      <c r="F13" s="104">
        <f t="shared" si="0"/>
        <v>206.46</v>
      </c>
      <c r="G13" s="104">
        <v>0</v>
      </c>
      <c r="H13" s="104">
        <v>206.46</v>
      </c>
      <c r="I13" s="104">
        <v>0</v>
      </c>
      <c r="J13" s="134">
        <v>0</v>
      </c>
    </row>
    <row r="14" spans="1:10" ht="19.5" customHeight="1">
      <c r="A14" s="125" t="s">
        <v>101</v>
      </c>
      <c r="B14" s="125" t="s">
        <v>94</v>
      </c>
      <c r="C14" s="125" t="s">
        <v>102</v>
      </c>
      <c r="D14" s="126" t="s">
        <v>85</v>
      </c>
      <c r="E14" s="126" t="s">
        <v>103</v>
      </c>
      <c r="F14" s="104">
        <f t="shared" si="0"/>
        <v>18.3</v>
      </c>
      <c r="G14" s="104">
        <v>18.3</v>
      </c>
      <c r="H14" s="104">
        <v>0</v>
      </c>
      <c r="I14" s="104">
        <v>0</v>
      </c>
      <c r="J14" s="134">
        <v>0</v>
      </c>
    </row>
    <row r="15" spans="1:10" ht="19.5" customHeight="1">
      <c r="A15" s="125" t="s">
        <v>101</v>
      </c>
      <c r="B15" s="125" t="s">
        <v>94</v>
      </c>
      <c r="C15" s="125" t="s">
        <v>84</v>
      </c>
      <c r="D15" s="126" t="s">
        <v>85</v>
      </c>
      <c r="E15" s="126" t="s">
        <v>104</v>
      </c>
      <c r="F15" s="104">
        <f t="shared" si="0"/>
        <v>6.81</v>
      </c>
      <c r="G15" s="104">
        <v>6.81</v>
      </c>
      <c r="H15" s="104">
        <v>0</v>
      </c>
      <c r="I15" s="104">
        <v>0</v>
      </c>
      <c r="J15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17" t="s">
        <v>112</v>
      </c>
    </row>
    <row r="2" spans="1:8" ht="20.25" customHeight="1">
      <c r="A2" s="3" t="s">
        <v>113</v>
      </c>
      <c r="B2" s="3"/>
      <c r="C2" s="3"/>
      <c r="D2" s="3"/>
      <c r="E2" s="3"/>
      <c r="F2" s="3"/>
      <c r="G2" s="3"/>
      <c r="H2" s="3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17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114</v>
      </c>
      <c r="F5" s="116" t="s">
        <v>115</v>
      </c>
      <c r="G5" s="93" t="s">
        <v>116</v>
      </c>
      <c r="H5" s="116" t="s">
        <v>117</v>
      </c>
    </row>
    <row r="6" spans="1:8" ht="24" customHeight="1">
      <c r="A6" s="94" t="s">
        <v>118</v>
      </c>
      <c r="B6" s="95">
        <f>SUM(B7:B9)</f>
        <v>490.84</v>
      </c>
      <c r="C6" s="96" t="s">
        <v>119</v>
      </c>
      <c r="D6" s="95">
        <f aca="true" t="shared" si="0" ref="D6:D36">SUM(E6:H6)</f>
        <v>490.84</v>
      </c>
      <c r="E6" s="108">
        <f>SUM(E7:E36)</f>
        <v>490.84</v>
      </c>
      <c r="F6" s="111">
        <f>SUM(F7:F36)</f>
        <v>0</v>
      </c>
      <c r="G6" s="111">
        <f>SUM(G7:G36)</f>
        <v>0</v>
      </c>
      <c r="H6" s="111">
        <f>SUM(H7:H36)</f>
        <v>0</v>
      </c>
    </row>
    <row r="7" spans="1:8" ht="24" customHeight="1">
      <c r="A7" s="94" t="s">
        <v>120</v>
      </c>
      <c r="B7" s="95">
        <v>490.84</v>
      </c>
      <c r="C7" s="96" t="s">
        <v>121</v>
      </c>
      <c r="D7" s="95">
        <f t="shared" si="0"/>
        <v>0</v>
      </c>
      <c r="E7" s="108">
        <v>0</v>
      </c>
      <c r="F7" s="117">
        <v>0</v>
      </c>
      <c r="G7" s="117">
        <v>0</v>
      </c>
      <c r="H7" s="106">
        <v>0</v>
      </c>
    </row>
    <row r="8" spans="1:8" ht="24" customHeight="1">
      <c r="A8" s="94" t="s">
        <v>122</v>
      </c>
      <c r="B8" s="95">
        <v>0</v>
      </c>
      <c r="C8" s="96" t="s">
        <v>123</v>
      </c>
      <c r="D8" s="95">
        <f t="shared" si="0"/>
        <v>0</v>
      </c>
      <c r="E8" s="108">
        <v>0</v>
      </c>
      <c r="F8" s="108">
        <v>0</v>
      </c>
      <c r="G8" s="108">
        <v>0</v>
      </c>
      <c r="H8" s="95">
        <v>0</v>
      </c>
    </row>
    <row r="9" spans="1:8" ht="24" customHeight="1">
      <c r="A9" s="94" t="s">
        <v>124</v>
      </c>
      <c r="B9" s="95">
        <v>0</v>
      </c>
      <c r="C9" s="96" t="s">
        <v>125</v>
      </c>
      <c r="D9" s="95">
        <f t="shared" si="0"/>
        <v>0</v>
      </c>
      <c r="E9" s="108">
        <v>0</v>
      </c>
      <c r="F9" s="108">
        <v>0</v>
      </c>
      <c r="G9" s="108">
        <v>0</v>
      </c>
      <c r="H9" s="95">
        <v>0</v>
      </c>
    </row>
    <row r="10" spans="1:8" ht="24" customHeight="1">
      <c r="A10" s="94" t="s">
        <v>126</v>
      </c>
      <c r="B10" s="95">
        <f>SUM(B11:B14)</f>
        <v>0</v>
      </c>
      <c r="C10" s="96" t="s">
        <v>127</v>
      </c>
      <c r="D10" s="95">
        <f t="shared" si="0"/>
        <v>0</v>
      </c>
      <c r="E10" s="108">
        <v>0</v>
      </c>
      <c r="F10" s="108">
        <v>0</v>
      </c>
      <c r="G10" s="108">
        <v>0</v>
      </c>
      <c r="H10" s="95">
        <v>0</v>
      </c>
    </row>
    <row r="11" spans="1:8" ht="24" customHeight="1">
      <c r="A11" s="94" t="s">
        <v>120</v>
      </c>
      <c r="B11" s="95">
        <v>0</v>
      </c>
      <c r="C11" s="96" t="s">
        <v>128</v>
      </c>
      <c r="D11" s="95">
        <f t="shared" si="0"/>
        <v>20</v>
      </c>
      <c r="E11" s="108">
        <v>20</v>
      </c>
      <c r="F11" s="108">
        <v>0</v>
      </c>
      <c r="G11" s="108">
        <v>0</v>
      </c>
      <c r="H11" s="95">
        <v>0</v>
      </c>
    </row>
    <row r="12" spans="1:8" ht="24" customHeight="1">
      <c r="A12" s="94" t="s">
        <v>122</v>
      </c>
      <c r="B12" s="95">
        <v>0</v>
      </c>
      <c r="C12" s="96" t="s">
        <v>129</v>
      </c>
      <c r="D12" s="95">
        <f t="shared" si="0"/>
        <v>0</v>
      </c>
      <c r="E12" s="108">
        <v>0</v>
      </c>
      <c r="F12" s="108">
        <v>0</v>
      </c>
      <c r="G12" s="108">
        <v>0</v>
      </c>
      <c r="H12" s="95">
        <v>0</v>
      </c>
    </row>
    <row r="13" spans="1:8" ht="24" customHeight="1">
      <c r="A13" s="94" t="s">
        <v>124</v>
      </c>
      <c r="B13" s="95">
        <v>0</v>
      </c>
      <c r="C13" s="96" t="s">
        <v>130</v>
      </c>
      <c r="D13" s="95">
        <f t="shared" si="0"/>
        <v>0</v>
      </c>
      <c r="E13" s="108">
        <v>0</v>
      </c>
      <c r="F13" s="108">
        <v>0</v>
      </c>
      <c r="G13" s="108">
        <v>0</v>
      </c>
      <c r="H13" s="95">
        <v>0</v>
      </c>
    </row>
    <row r="14" spans="1:8" ht="24" customHeight="1">
      <c r="A14" s="94" t="s">
        <v>131</v>
      </c>
      <c r="B14" s="95">
        <v>0</v>
      </c>
      <c r="C14" s="96" t="s">
        <v>132</v>
      </c>
      <c r="D14" s="95">
        <f t="shared" si="0"/>
        <v>31.02</v>
      </c>
      <c r="E14" s="108">
        <v>31.02</v>
      </c>
      <c r="F14" s="108">
        <v>0</v>
      </c>
      <c r="G14" s="108">
        <v>0</v>
      </c>
      <c r="H14" s="95">
        <v>0</v>
      </c>
    </row>
    <row r="15" spans="1:8" ht="24" customHeight="1">
      <c r="A15" s="97"/>
      <c r="B15" s="95"/>
      <c r="C15" s="98" t="s">
        <v>133</v>
      </c>
      <c r="D15" s="95">
        <f t="shared" si="0"/>
        <v>0</v>
      </c>
      <c r="E15" s="108">
        <v>0</v>
      </c>
      <c r="F15" s="108">
        <v>0</v>
      </c>
      <c r="G15" s="108">
        <v>0</v>
      </c>
      <c r="H15" s="95">
        <v>0</v>
      </c>
    </row>
    <row r="16" spans="1:8" ht="24" customHeight="1">
      <c r="A16" s="97"/>
      <c r="B16" s="95"/>
      <c r="C16" s="98" t="s">
        <v>134</v>
      </c>
      <c r="D16" s="95">
        <f t="shared" si="0"/>
        <v>12</v>
      </c>
      <c r="E16" s="108">
        <v>12</v>
      </c>
      <c r="F16" s="108">
        <v>0</v>
      </c>
      <c r="G16" s="108">
        <v>0</v>
      </c>
      <c r="H16" s="95">
        <v>0</v>
      </c>
    </row>
    <row r="17" spans="1:8" ht="24" customHeight="1">
      <c r="A17" s="97"/>
      <c r="B17" s="95"/>
      <c r="C17" s="98" t="s">
        <v>135</v>
      </c>
      <c r="D17" s="95">
        <f t="shared" si="0"/>
        <v>0</v>
      </c>
      <c r="E17" s="108">
        <v>0</v>
      </c>
      <c r="F17" s="108">
        <v>0</v>
      </c>
      <c r="G17" s="108">
        <v>0</v>
      </c>
      <c r="H17" s="95">
        <v>0</v>
      </c>
    </row>
    <row r="18" spans="1:8" ht="24" customHeight="1">
      <c r="A18" s="97"/>
      <c r="B18" s="95"/>
      <c r="C18" s="98" t="s">
        <v>136</v>
      </c>
      <c r="D18" s="95">
        <f t="shared" si="0"/>
        <v>0</v>
      </c>
      <c r="E18" s="108">
        <v>0</v>
      </c>
      <c r="F18" s="108">
        <v>0</v>
      </c>
      <c r="G18" s="108">
        <v>0</v>
      </c>
      <c r="H18" s="95">
        <v>0</v>
      </c>
    </row>
    <row r="19" spans="1:8" ht="24" customHeight="1">
      <c r="A19" s="97"/>
      <c r="B19" s="95"/>
      <c r="C19" s="98" t="s">
        <v>137</v>
      </c>
      <c r="D19" s="95">
        <f t="shared" si="0"/>
        <v>402.71</v>
      </c>
      <c r="E19" s="108">
        <v>402.71</v>
      </c>
      <c r="F19" s="108">
        <v>0</v>
      </c>
      <c r="G19" s="108">
        <v>0</v>
      </c>
      <c r="H19" s="95">
        <v>0</v>
      </c>
    </row>
    <row r="20" spans="1:8" ht="24" customHeight="1">
      <c r="A20" s="97"/>
      <c r="B20" s="95"/>
      <c r="C20" s="98" t="s">
        <v>138</v>
      </c>
      <c r="D20" s="95">
        <f t="shared" si="0"/>
        <v>0</v>
      </c>
      <c r="E20" s="108">
        <v>0</v>
      </c>
      <c r="F20" s="108">
        <v>0</v>
      </c>
      <c r="G20" s="108">
        <v>0</v>
      </c>
      <c r="H20" s="95">
        <v>0</v>
      </c>
    </row>
    <row r="21" spans="1:8" ht="24" customHeight="1">
      <c r="A21" s="97"/>
      <c r="B21" s="95"/>
      <c r="C21" s="98" t="s">
        <v>139</v>
      </c>
      <c r="D21" s="95">
        <f t="shared" si="0"/>
        <v>0</v>
      </c>
      <c r="E21" s="108">
        <v>0</v>
      </c>
      <c r="F21" s="108">
        <v>0</v>
      </c>
      <c r="G21" s="108">
        <v>0</v>
      </c>
      <c r="H21" s="95">
        <v>0</v>
      </c>
    </row>
    <row r="22" spans="1:8" ht="24" customHeight="1">
      <c r="A22" s="97"/>
      <c r="B22" s="95"/>
      <c r="C22" s="98" t="s">
        <v>140</v>
      </c>
      <c r="D22" s="95">
        <f t="shared" si="0"/>
        <v>0</v>
      </c>
      <c r="E22" s="108">
        <v>0</v>
      </c>
      <c r="F22" s="108">
        <v>0</v>
      </c>
      <c r="G22" s="108">
        <v>0</v>
      </c>
      <c r="H22" s="95">
        <v>0</v>
      </c>
    </row>
    <row r="23" spans="1:8" ht="24" customHeight="1">
      <c r="A23" s="97"/>
      <c r="B23" s="95"/>
      <c r="C23" s="98" t="s">
        <v>141</v>
      </c>
      <c r="D23" s="95">
        <f t="shared" si="0"/>
        <v>0</v>
      </c>
      <c r="E23" s="108">
        <v>0</v>
      </c>
      <c r="F23" s="108">
        <v>0</v>
      </c>
      <c r="G23" s="108">
        <v>0</v>
      </c>
      <c r="H23" s="95">
        <v>0</v>
      </c>
    </row>
    <row r="24" spans="1:8" ht="24" customHeight="1">
      <c r="A24" s="97"/>
      <c r="B24" s="95"/>
      <c r="C24" s="99" t="s">
        <v>142</v>
      </c>
      <c r="D24" s="95">
        <f t="shared" si="0"/>
        <v>0</v>
      </c>
      <c r="E24" s="108">
        <v>0</v>
      </c>
      <c r="F24" s="108">
        <v>0</v>
      </c>
      <c r="G24" s="108">
        <v>0</v>
      </c>
      <c r="H24" s="95">
        <v>0</v>
      </c>
    </row>
    <row r="25" spans="1:8" ht="24" customHeight="1">
      <c r="A25" s="100"/>
      <c r="B25" s="101"/>
      <c r="C25" s="102" t="s">
        <v>143</v>
      </c>
      <c r="D25" s="101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24" customHeight="1">
      <c r="A26" s="94"/>
      <c r="B26" s="101"/>
      <c r="C26" s="102" t="s">
        <v>144</v>
      </c>
      <c r="D26" s="101">
        <f t="shared" si="0"/>
        <v>25.11</v>
      </c>
      <c r="E26" s="101">
        <v>25.11</v>
      </c>
      <c r="F26" s="101">
        <v>0</v>
      </c>
      <c r="G26" s="101">
        <v>0</v>
      </c>
      <c r="H26" s="101">
        <v>0</v>
      </c>
    </row>
    <row r="27" spans="1:8" ht="24" customHeight="1">
      <c r="A27" s="94"/>
      <c r="B27" s="101"/>
      <c r="C27" s="102" t="s">
        <v>145</v>
      </c>
      <c r="D27" s="101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</row>
    <row r="28" spans="1:8" ht="24" customHeight="1">
      <c r="A28" s="94"/>
      <c r="B28" s="101"/>
      <c r="C28" s="102" t="s">
        <v>146</v>
      </c>
      <c r="D28" s="101">
        <f t="shared" si="0"/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ht="24" customHeight="1">
      <c r="A29" s="94"/>
      <c r="B29" s="101"/>
      <c r="C29" s="102" t="s">
        <v>147</v>
      </c>
      <c r="D29" s="101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24" customHeight="1">
      <c r="A30" s="103"/>
      <c r="B30" s="104"/>
      <c r="C30" s="105" t="s">
        <v>148</v>
      </c>
      <c r="D30" s="106">
        <f t="shared" si="0"/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24" customHeight="1">
      <c r="A31" s="107"/>
      <c r="B31" s="108"/>
      <c r="C31" s="109" t="s">
        <v>149</v>
      </c>
      <c r="D31" s="95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10"/>
      <c r="B32" s="111"/>
      <c r="C32" s="112" t="s">
        <v>150</v>
      </c>
      <c r="D32" s="111">
        <f t="shared" si="0"/>
        <v>0</v>
      </c>
      <c r="E32" s="111">
        <v>0</v>
      </c>
      <c r="F32" s="111">
        <v>0</v>
      </c>
      <c r="G32" s="111">
        <v>0</v>
      </c>
      <c r="H32" s="111">
        <v>0</v>
      </c>
    </row>
    <row r="33" spans="1:8" ht="24" customHeight="1">
      <c r="A33" s="110"/>
      <c r="B33" s="111"/>
      <c r="C33" s="112" t="s">
        <v>151</v>
      </c>
      <c r="D33" s="111">
        <f t="shared" si="0"/>
        <v>0</v>
      </c>
      <c r="E33" s="111">
        <v>0</v>
      </c>
      <c r="F33" s="111">
        <v>0</v>
      </c>
      <c r="G33" s="111">
        <v>0</v>
      </c>
      <c r="H33" s="111">
        <v>0</v>
      </c>
    </row>
    <row r="34" spans="1:8" ht="24" customHeight="1">
      <c r="A34" s="110"/>
      <c r="B34" s="111"/>
      <c r="C34" s="112" t="s">
        <v>152</v>
      </c>
      <c r="D34" s="111">
        <f t="shared" si="0"/>
        <v>0</v>
      </c>
      <c r="E34" s="111">
        <v>0</v>
      </c>
      <c r="F34" s="111">
        <v>0</v>
      </c>
      <c r="G34" s="111">
        <v>0</v>
      </c>
      <c r="H34" s="111">
        <v>0</v>
      </c>
    </row>
    <row r="35" spans="1:8" ht="24" customHeight="1">
      <c r="A35" s="110"/>
      <c r="B35" s="111"/>
      <c r="C35" s="112" t="s">
        <v>153</v>
      </c>
      <c r="D35" s="111">
        <f t="shared" si="0"/>
        <v>0</v>
      </c>
      <c r="E35" s="111">
        <v>0</v>
      </c>
      <c r="F35" s="111">
        <v>0</v>
      </c>
      <c r="G35" s="111">
        <v>0</v>
      </c>
      <c r="H35" s="111">
        <v>0</v>
      </c>
    </row>
    <row r="36" spans="1:8" ht="24" customHeight="1">
      <c r="A36" s="110"/>
      <c r="B36" s="111"/>
      <c r="C36" s="112" t="s">
        <v>154</v>
      </c>
      <c r="D36" s="111">
        <f t="shared" si="0"/>
        <v>0</v>
      </c>
      <c r="E36" s="111">
        <v>0</v>
      </c>
      <c r="F36" s="111">
        <v>0</v>
      </c>
      <c r="G36" s="111">
        <v>0</v>
      </c>
      <c r="H36" s="111">
        <v>0</v>
      </c>
    </row>
    <row r="37" spans="1:8" ht="24" customHeight="1">
      <c r="A37" s="113"/>
      <c r="B37" s="114"/>
      <c r="C37" s="113"/>
      <c r="D37" s="114"/>
      <c r="E37" s="111"/>
      <c r="F37" s="111"/>
      <c r="G37" s="111" t="s">
        <v>38</v>
      </c>
      <c r="H37" s="111"/>
    </row>
    <row r="38" spans="1:8" ht="24" customHeight="1">
      <c r="A38" s="110"/>
      <c r="B38" s="111"/>
      <c r="C38" s="110" t="s">
        <v>155</v>
      </c>
      <c r="D38" s="111">
        <f>SUM(E38:H38)</f>
        <v>0</v>
      </c>
      <c r="E38" s="111">
        <f>SUM(B7,B11)-SUM(E6)</f>
        <v>0</v>
      </c>
      <c r="F38" s="111">
        <f>SUM(B8,B12)-SUM(F6)</f>
        <v>0</v>
      </c>
      <c r="G38" s="111">
        <f>SUM(B9,B13)-SUM(G6)</f>
        <v>0</v>
      </c>
      <c r="H38" s="111">
        <f>SUM(B14)-SUM(H6)</f>
        <v>0</v>
      </c>
    </row>
    <row r="39" spans="1:8" ht="24" customHeight="1">
      <c r="A39" s="110"/>
      <c r="B39" s="115"/>
      <c r="C39" s="110"/>
      <c r="D39" s="114"/>
      <c r="E39" s="111"/>
      <c r="F39" s="111"/>
      <c r="G39" s="111"/>
      <c r="H39" s="111"/>
    </row>
    <row r="40" spans="1:8" ht="24" customHeight="1">
      <c r="A40" s="113" t="s">
        <v>54</v>
      </c>
      <c r="B40" s="115">
        <f>SUM(B6,B10)</f>
        <v>490.84</v>
      </c>
      <c r="C40" s="113" t="s">
        <v>55</v>
      </c>
      <c r="D40" s="114">
        <f>SUM(D7:D38)</f>
        <v>490.84</v>
      </c>
      <c r="E40" s="114">
        <f>SUM(E7:E38)</f>
        <v>490.84</v>
      </c>
      <c r="F40" s="114">
        <f>SUM(F7:F38)</f>
        <v>0</v>
      </c>
      <c r="G40" s="114">
        <f>SUM(G7:G38)</f>
        <v>0</v>
      </c>
      <c r="H40" s="11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15" t="s">
        <v>156</v>
      </c>
    </row>
    <row r="2" spans="1:41" ht="19.5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4"/>
      <c r="AJ3" s="64"/>
      <c r="AK3" s="64"/>
      <c r="AL3" s="64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6" t="s">
        <v>158</v>
      </c>
      <c r="F4" s="65" t="s">
        <v>159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160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161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4" t="s">
        <v>70</v>
      </c>
      <c r="D5" s="20" t="s">
        <v>111</v>
      </c>
      <c r="E5" s="77"/>
      <c r="F5" s="31" t="s">
        <v>59</v>
      </c>
      <c r="G5" s="78" t="s">
        <v>162</v>
      </c>
      <c r="H5" s="79"/>
      <c r="I5" s="82"/>
      <c r="J5" s="78" t="s">
        <v>163</v>
      </c>
      <c r="K5" s="79"/>
      <c r="L5" s="82"/>
      <c r="M5" s="78" t="s">
        <v>164</v>
      </c>
      <c r="N5" s="79"/>
      <c r="O5" s="82"/>
      <c r="P5" s="53" t="s">
        <v>59</v>
      </c>
      <c r="Q5" s="78" t="s">
        <v>162</v>
      </c>
      <c r="R5" s="79"/>
      <c r="S5" s="82"/>
      <c r="T5" s="78" t="s">
        <v>163</v>
      </c>
      <c r="U5" s="79"/>
      <c r="V5" s="82"/>
      <c r="W5" s="78" t="s">
        <v>164</v>
      </c>
      <c r="X5" s="79"/>
      <c r="Y5" s="82"/>
      <c r="Z5" s="31" t="s">
        <v>59</v>
      </c>
      <c r="AA5" s="78" t="s">
        <v>162</v>
      </c>
      <c r="AB5" s="79"/>
      <c r="AC5" s="82"/>
      <c r="AD5" s="78" t="s">
        <v>163</v>
      </c>
      <c r="AE5" s="79"/>
      <c r="AF5" s="82"/>
      <c r="AG5" s="78" t="s">
        <v>164</v>
      </c>
      <c r="AH5" s="79"/>
      <c r="AI5" s="82"/>
      <c r="AJ5" s="78" t="s">
        <v>165</v>
      </c>
      <c r="AK5" s="79"/>
      <c r="AL5" s="82"/>
      <c r="AM5" s="78" t="s">
        <v>117</v>
      </c>
      <c r="AN5" s="79"/>
      <c r="AO5" s="82"/>
    </row>
    <row r="6" spans="1:41" ht="29.25" customHeight="1">
      <c r="A6" s="74" t="s">
        <v>79</v>
      </c>
      <c r="B6" s="74" t="s">
        <v>80</v>
      </c>
      <c r="C6" s="22"/>
      <c r="D6" s="22"/>
      <c r="E6" s="80"/>
      <c r="F6" s="55"/>
      <c r="G6" s="39" t="s">
        <v>74</v>
      </c>
      <c r="H6" s="81" t="s">
        <v>107</v>
      </c>
      <c r="I6" s="81" t="s">
        <v>108</v>
      </c>
      <c r="J6" s="39" t="s">
        <v>74</v>
      </c>
      <c r="K6" s="81" t="s">
        <v>107</v>
      </c>
      <c r="L6" s="81" t="s">
        <v>108</v>
      </c>
      <c r="M6" s="39" t="s">
        <v>74</v>
      </c>
      <c r="N6" s="81" t="s">
        <v>107</v>
      </c>
      <c r="O6" s="41" t="s">
        <v>108</v>
      </c>
      <c r="P6" s="55"/>
      <c r="Q6" s="85" t="s">
        <v>74</v>
      </c>
      <c r="R6" s="23" t="s">
        <v>107</v>
      </c>
      <c r="S6" s="23" t="s">
        <v>108</v>
      </c>
      <c r="T6" s="85" t="s">
        <v>74</v>
      </c>
      <c r="U6" s="23" t="s">
        <v>107</v>
      </c>
      <c r="V6" s="22" t="s">
        <v>108</v>
      </c>
      <c r="W6" s="21" t="s">
        <v>74</v>
      </c>
      <c r="X6" s="85" t="s">
        <v>107</v>
      </c>
      <c r="Y6" s="23" t="s">
        <v>108</v>
      </c>
      <c r="Z6" s="55"/>
      <c r="AA6" s="39" t="s">
        <v>74</v>
      </c>
      <c r="AB6" s="74" t="s">
        <v>107</v>
      </c>
      <c r="AC6" s="74" t="s">
        <v>108</v>
      </c>
      <c r="AD6" s="39" t="s">
        <v>74</v>
      </c>
      <c r="AE6" s="74" t="s">
        <v>107</v>
      </c>
      <c r="AF6" s="74" t="s">
        <v>108</v>
      </c>
      <c r="AG6" s="39" t="s">
        <v>74</v>
      </c>
      <c r="AH6" s="81" t="s">
        <v>107</v>
      </c>
      <c r="AI6" s="81" t="s">
        <v>108</v>
      </c>
      <c r="AJ6" s="39" t="s">
        <v>74</v>
      </c>
      <c r="AK6" s="81" t="s">
        <v>107</v>
      </c>
      <c r="AL6" s="81" t="s">
        <v>108</v>
      </c>
      <c r="AM6" s="39" t="s">
        <v>74</v>
      </c>
      <c r="AN6" s="81" t="s">
        <v>107</v>
      </c>
      <c r="AO6" s="81" t="s">
        <v>108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14">SUM(F7,P7,Z7)</f>
        <v>490.84</v>
      </c>
      <c r="F7" s="34">
        <f aca="true" t="shared" si="1" ref="F7:F14">SUM(G7,J7,M7)</f>
        <v>490.84</v>
      </c>
      <c r="G7" s="34">
        <f aca="true" t="shared" si="2" ref="G7:G14">SUM(H7:I7)</f>
        <v>490.84</v>
      </c>
      <c r="H7" s="34">
        <v>288.83</v>
      </c>
      <c r="I7" s="25">
        <v>202.01</v>
      </c>
      <c r="J7" s="34">
        <f aca="true" t="shared" si="3" ref="J7:J14">SUM(K7:L7)</f>
        <v>0</v>
      </c>
      <c r="K7" s="34">
        <v>0</v>
      </c>
      <c r="L7" s="25">
        <v>0</v>
      </c>
      <c r="M7" s="34">
        <f aca="true" t="shared" si="4" ref="M7:M14">SUM(N7:O7)</f>
        <v>0</v>
      </c>
      <c r="N7" s="34">
        <v>0</v>
      </c>
      <c r="O7" s="25">
        <v>0</v>
      </c>
      <c r="P7" s="26">
        <f aca="true" t="shared" si="5" ref="P7:P14">SUM(Q7,T7,W7)</f>
        <v>0</v>
      </c>
      <c r="Q7" s="34">
        <f aca="true" t="shared" si="6" ref="Q7:Q14">SUM(R7:S7)</f>
        <v>0</v>
      </c>
      <c r="R7" s="34">
        <v>0</v>
      </c>
      <c r="S7" s="25">
        <v>0</v>
      </c>
      <c r="T7" s="34">
        <f aca="true" t="shared" si="7" ref="T7:T14">SUM(U7:V7)</f>
        <v>0</v>
      </c>
      <c r="U7" s="34">
        <v>0</v>
      </c>
      <c r="V7" s="34">
        <v>0</v>
      </c>
      <c r="W7" s="34">
        <f aca="true" t="shared" si="8" ref="W7:W14">SUM(X7:Y7)</f>
        <v>0</v>
      </c>
      <c r="X7" s="34">
        <v>0</v>
      </c>
      <c r="Y7" s="25">
        <v>0</v>
      </c>
      <c r="Z7" s="26">
        <f aca="true" t="shared" si="9" ref="Z7:Z14">SUM(AA7,AD7,AG7,AJ7,AM7)</f>
        <v>0</v>
      </c>
      <c r="AA7" s="34">
        <f aca="true" t="shared" si="10" ref="AA7:AA14">SUM(AB7:AC7)</f>
        <v>0</v>
      </c>
      <c r="AB7" s="34">
        <v>0</v>
      </c>
      <c r="AC7" s="25">
        <v>0</v>
      </c>
      <c r="AD7" s="34">
        <f aca="true" t="shared" si="11" ref="AD7:AD14">SUM(AE7:AF7)</f>
        <v>0</v>
      </c>
      <c r="AE7" s="34">
        <v>0</v>
      </c>
      <c r="AF7" s="25">
        <v>0</v>
      </c>
      <c r="AG7" s="34">
        <f aca="true" t="shared" si="12" ref="AG7:AG14">SUM(AH7:AI7)</f>
        <v>0</v>
      </c>
      <c r="AH7" s="34">
        <v>0</v>
      </c>
      <c r="AI7" s="25">
        <v>0</v>
      </c>
      <c r="AJ7" s="34">
        <f aca="true" t="shared" si="13" ref="AJ7:AJ14">SUM(AK7:AL7)</f>
        <v>0</v>
      </c>
      <c r="AK7" s="34">
        <v>0</v>
      </c>
      <c r="AL7" s="25">
        <v>0</v>
      </c>
      <c r="AM7" s="34">
        <f aca="true" t="shared" si="14" ref="AM7:AM14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166</v>
      </c>
      <c r="C8" s="14" t="s">
        <v>38</v>
      </c>
      <c r="D8" s="14" t="s">
        <v>167</v>
      </c>
      <c r="E8" s="34">
        <f t="shared" si="0"/>
        <v>479.8</v>
      </c>
      <c r="F8" s="34">
        <f t="shared" si="1"/>
        <v>479.8</v>
      </c>
      <c r="G8" s="34">
        <f t="shared" si="2"/>
        <v>479.8</v>
      </c>
      <c r="H8" s="34">
        <v>288.8</v>
      </c>
      <c r="I8" s="25">
        <v>191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0</v>
      </c>
      <c r="AA8" s="34">
        <f t="shared" si="10"/>
        <v>0</v>
      </c>
      <c r="AB8" s="34">
        <v>0</v>
      </c>
      <c r="AC8" s="25">
        <v>0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166</v>
      </c>
      <c r="B9" s="14" t="s">
        <v>168</v>
      </c>
      <c r="C9" s="14" t="s">
        <v>85</v>
      </c>
      <c r="D9" s="14" t="s">
        <v>169</v>
      </c>
      <c r="E9" s="34">
        <f t="shared" si="0"/>
        <v>199.69</v>
      </c>
      <c r="F9" s="34">
        <f t="shared" si="1"/>
        <v>199.69</v>
      </c>
      <c r="G9" s="34">
        <f t="shared" si="2"/>
        <v>199.69</v>
      </c>
      <c r="H9" s="34">
        <v>199.69</v>
      </c>
      <c r="I9" s="25">
        <v>0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0</v>
      </c>
      <c r="AA9" s="34">
        <f t="shared" si="10"/>
        <v>0</v>
      </c>
      <c r="AB9" s="34">
        <v>0</v>
      </c>
      <c r="AC9" s="25">
        <v>0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166</v>
      </c>
      <c r="B10" s="14" t="s">
        <v>170</v>
      </c>
      <c r="C10" s="14" t="s">
        <v>85</v>
      </c>
      <c r="D10" s="14" t="s">
        <v>171</v>
      </c>
      <c r="E10" s="34">
        <f t="shared" si="0"/>
        <v>280.11</v>
      </c>
      <c r="F10" s="34">
        <f t="shared" si="1"/>
        <v>280.11</v>
      </c>
      <c r="G10" s="34">
        <f t="shared" si="2"/>
        <v>280.11</v>
      </c>
      <c r="H10" s="34">
        <v>89.11</v>
      </c>
      <c r="I10" s="25">
        <v>191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38</v>
      </c>
      <c r="B11" s="14" t="s">
        <v>172</v>
      </c>
      <c r="C11" s="14" t="s">
        <v>38</v>
      </c>
      <c r="D11" s="14" t="s">
        <v>173</v>
      </c>
      <c r="E11" s="34">
        <f t="shared" si="0"/>
        <v>11.01</v>
      </c>
      <c r="F11" s="34">
        <f t="shared" si="1"/>
        <v>11.01</v>
      </c>
      <c r="G11" s="34">
        <f t="shared" si="2"/>
        <v>11.01</v>
      </c>
      <c r="H11" s="34">
        <v>0</v>
      </c>
      <c r="I11" s="25">
        <v>11.01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172</v>
      </c>
      <c r="B12" s="14" t="s">
        <v>168</v>
      </c>
      <c r="C12" s="14" t="s">
        <v>85</v>
      </c>
      <c r="D12" s="14" t="s">
        <v>174</v>
      </c>
      <c r="E12" s="34">
        <f t="shared" si="0"/>
        <v>11.01</v>
      </c>
      <c r="F12" s="34">
        <f t="shared" si="1"/>
        <v>11.01</v>
      </c>
      <c r="G12" s="34">
        <f t="shared" si="2"/>
        <v>11.01</v>
      </c>
      <c r="H12" s="34">
        <v>0</v>
      </c>
      <c r="I12" s="25">
        <v>11.01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38</v>
      </c>
      <c r="B13" s="14" t="s">
        <v>175</v>
      </c>
      <c r="C13" s="14" t="s">
        <v>38</v>
      </c>
      <c r="D13" s="14" t="s">
        <v>176</v>
      </c>
      <c r="E13" s="34">
        <f t="shared" si="0"/>
        <v>0.03</v>
      </c>
      <c r="F13" s="34">
        <f t="shared" si="1"/>
        <v>0.03</v>
      </c>
      <c r="G13" s="34">
        <f t="shared" si="2"/>
        <v>0.03</v>
      </c>
      <c r="H13" s="34">
        <v>0.03</v>
      </c>
      <c r="I13" s="25">
        <v>0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175</v>
      </c>
      <c r="B14" s="14" t="s">
        <v>168</v>
      </c>
      <c r="C14" s="14" t="s">
        <v>85</v>
      </c>
      <c r="D14" s="14" t="s">
        <v>177</v>
      </c>
      <c r="E14" s="34">
        <f t="shared" si="0"/>
        <v>0.03</v>
      </c>
      <c r="F14" s="34">
        <f t="shared" si="1"/>
        <v>0.03</v>
      </c>
      <c r="G14" s="34">
        <f t="shared" si="2"/>
        <v>0.03</v>
      </c>
      <c r="H14" s="34">
        <v>0.03</v>
      </c>
      <c r="I14" s="25">
        <v>0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workbookViewId="0" topLeftCell="AD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5" t="s">
        <v>178</v>
      </c>
    </row>
    <row r="2" spans="1:113" ht="19.5" customHeight="1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0" t="s">
        <v>0</v>
      </c>
      <c r="B3" s="48"/>
      <c r="C3" s="48"/>
      <c r="D3" s="48"/>
      <c r="F3" s="64"/>
      <c r="DI3" s="15" t="s">
        <v>5</v>
      </c>
    </row>
    <row r="4" spans="1:113" ht="19.5" customHeight="1">
      <c r="A4" s="61" t="s">
        <v>58</v>
      </c>
      <c r="B4" s="62"/>
      <c r="C4" s="62"/>
      <c r="D4" s="63"/>
      <c r="E4" s="30" t="s">
        <v>59</v>
      </c>
      <c r="F4" s="65" t="s">
        <v>180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181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176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182</v>
      </c>
      <c r="BI4" s="66"/>
      <c r="BJ4" s="66"/>
      <c r="BK4" s="66"/>
      <c r="BL4" s="70"/>
      <c r="BM4" s="65" t="s">
        <v>183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184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185</v>
      </c>
      <c r="CS4" s="72"/>
      <c r="CT4" s="73"/>
      <c r="CU4" s="71" t="s">
        <v>186</v>
      </c>
      <c r="CV4" s="72"/>
      <c r="CW4" s="72"/>
      <c r="CX4" s="72"/>
      <c r="CY4" s="72"/>
      <c r="CZ4" s="73"/>
      <c r="DA4" s="71" t="s">
        <v>187</v>
      </c>
      <c r="DB4" s="72"/>
      <c r="DC4" s="73"/>
      <c r="DD4" s="65" t="s">
        <v>188</v>
      </c>
      <c r="DE4" s="66"/>
      <c r="DF4" s="66"/>
      <c r="DG4" s="66"/>
      <c r="DH4" s="66"/>
      <c r="DI4" s="70"/>
    </row>
    <row r="5" spans="1:113" ht="19.5" customHeight="1">
      <c r="A5" s="6" t="s">
        <v>69</v>
      </c>
      <c r="B5" s="7"/>
      <c r="C5" s="8"/>
      <c r="D5" s="30" t="s">
        <v>189</v>
      </c>
      <c r="E5" s="21"/>
      <c r="F5" s="67" t="s">
        <v>74</v>
      </c>
      <c r="G5" s="67" t="s">
        <v>190</v>
      </c>
      <c r="H5" s="67" t="s">
        <v>191</v>
      </c>
      <c r="I5" s="67" t="s">
        <v>192</v>
      </c>
      <c r="J5" s="67" t="s">
        <v>193</v>
      </c>
      <c r="K5" s="67" t="s">
        <v>194</v>
      </c>
      <c r="L5" s="67" t="s">
        <v>195</v>
      </c>
      <c r="M5" s="67" t="s">
        <v>196</v>
      </c>
      <c r="N5" s="67" t="s">
        <v>197</v>
      </c>
      <c r="O5" s="67" t="s">
        <v>198</v>
      </c>
      <c r="P5" s="67" t="s">
        <v>199</v>
      </c>
      <c r="Q5" s="67" t="s">
        <v>103</v>
      </c>
      <c r="R5" s="67" t="s">
        <v>200</v>
      </c>
      <c r="S5" s="67" t="s">
        <v>201</v>
      </c>
      <c r="T5" s="67" t="s">
        <v>74</v>
      </c>
      <c r="U5" s="67" t="s">
        <v>202</v>
      </c>
      <c r="V5" s="67" t="s">
        <v>203</v>
      </c>
      <c r="W5" s="67" t="s">
        <v>204</v>
      </c>
      <c r="X5" s="67" t="s">
        <v>205</v>
      </c>
      <c r="Y5" s="67" t="s">
        <v>206</v>
      </c>
      <c r="Z5" s="67" t="s">
        <v>207</v>
      </c>
      <c r="AA5" s="67" t="s">
        <v>208</v>
      </c>
      <c r="AB5" s="67" t="s">
        <v>209</v>
      </c>
      <c r="AC5" s="67" t="s">
        <v>210</v>
      </c>
      <c r="AD5" s="67" t="s">
        <v>211</v>
      </c>
      <c r="AE5" s="67" t="s">
        <v>212</v>
      </c>
      <c r="AF5" s="67" t="s">
        <v>213</v>
      </c>
      <c r="AG5" s="67" t="s">
        <v>214</v>
      </c>
      <c r="AH5" s="67" t="s">
        <v>215</v>
      </c>
      <c r="AI5" s="67" t="s">
        <v>216</v>
      </c>
      <c r="AJ5" s="67" t="s">
        <v>217</v>
      </c>
      <c r="AK5" s="67" t="s">
        <v>218</v>
      </c>
      <c r="AL5" s="67" t="s">
        <v>219</v>
      </c>
      <c r="AM5" s="67" t="s">
        <v>220</v>
      </c>
      <c r="AN5" s="67" t="s">
        <v>221</v>
      </c>
      <c r="AO5" s="67" t="s">
        <v>222</v>
      </c>
      <c r="AP5" s="67" t="s">
        <v>223</v>
      </c>
      <c r="AQ5" s="67" t="s">
        <v>224</v>
      </c>
      <c r="AR5" s="67" t="s">
        <v>225</v>
      </c>
      <c r="AS5" s="67" t="s">
        <v>226</v>
      </c>
      <c r="AT5" s="67" t="s">
        <v>227</v>
      </c>
      <c r="AU5" s="67" t="s">
        <v>228</v>
      </c>
      <c r="AV5" s="67" t="s">
        <v>74</v>
      </c>
      <c r="AW5" s="67" t="s">
        <v>229</v>
      </c>
      <c r="AX5" s="67" t="s">
        <v>230</v>
      </c>
      <c r="AY5" s="67" t="s">
        <v>231</v>
      </c>
      <c r="AZ5" s="67" t="s">
        <v>232</v>
      </c>
      <c r="BA5" s="67" t="s">
        <v>233</v>
      </c>
      <c r="BB5" s="67" t="s">
        <v>234</v>
      </c>
      <c r="BC5" s="67" t="s">
        <v>235</v>
      </c>
      <c r="BD5" s="67" t="s">
        <v>236</v>
      </c>
      <c r="BE5" s="67" t="s">
        <v>237</v>
      </c>
      <c r="BF5" s="67" t="s">
        <v>238</v>
      </c>
      <c r="BG5" s="20" t="s">
        <v>239</v>
      </c>
      <c r="BH5" s="20" t="s">
        <v>74</v>
      </c>
      <c r="BI5" s="20" t="s">
        <v>240</v>
      </c>
      <c r="BJ5" s="20" t="s">
        <v>241</v>
      </c>
      <c r="BK5" s="20" t="s">
        <v>242</v>
      </c>
      <c r="BL5" s="20" t="s">
        <v>243</v>
      </c>
      <c r="BM5" s="67" t="s">
        <v>74</v>
      </c>
      <c r="BN5" s="67" t="s">
        <v>244</v>
      </c>
      <c r="BO5" s="67" t="s">
        <v>245</v>
      </c>
      <c r="BP5" s="67" t="s">
        <v>246</v>
      </c>
      <c r="BQ5" s="67" t="s">
        <v>247</v>
      </c>
      <c r="BR5" s="67" t="s">
        <v>248</v>
      </c>
      <c r="BS5" s="67" t="s">
        <v>249</v>
      </c>
      <c r="BT5" s="67" t="s">
        <v>250</v>
      </c>
      <c r="BU5" s="67" t="s">
        <v>251</v>
      </c>
      <c r="BV5" s="67" t="s">
        <v>252</v>
      </c>
      <c r="BW5" s="38" t="s">
        <v>253</v>
      </c>
      <c r="BX5" s="38" t="s">
        <v>254</v>
      </c>
      <c r="BY5" s="67" t="s">
        <v>255</v>
      </c>
      <c r="BZ5" s="67" t="s">
        <v>74</v>
      </c>
      <c r="CA5" s="67" t="s">
        <v>244</v>
      </c>
      <c r="CB5" s="67" t="s">
        <v>245</v>
      </c>
      <c r="CC5" s="67" t="s">
        <v>246</v>
      </c>
      <c r="CD5" s="67" t="s">
        <v>247</v>
      </c>
      <c r="CE5" s="67" t="s">
        <v>248</v>
      </c>
      <c r="CF5" s="67" t="s">
        <v>249</v>
      </c>
      <c r="CG5" s="67" t="s">
        <v>250</v>
      </c>
      <c r="CH5" s="67" t="s">
        <v>256</v>
      </c>
      <c r="CI5" s="67" t="s">
        <v>257</v>
      </c>
      <c r="CJ5" s="67" t="s">
        <v>258</v>
      </c>
      <c r="CK5" s="67" t="s">
        <v>259</v>
      </c>
      <c r="CL5" s="67" t="s">
        <v>251</v>
      </c>
      <c r="CM5" s="67" t="s">
        <v>252</v>
      </c>
      <c r="CN5" s="67" t="s">
        <v>260</v>
      </c>
      <c r="CO5" s="38" t="s">
        <v>253</v>
      </c>
      <c r="CP5" s="38" t="s">
        <v>254</v>
      </c>
      <c r="CQ5" s="67" t="s">
        <v>261</v>
      </c>
      <c r="CR5" s="38" t="s">
        <v>74</v>
      </c>
      <c r="CS5" s="38" t="s">
        <v>262</v>
      </c>
      <c r="CT5" s="67" t="s">
        <v>263</v>
      </c>
      <c r="CU5" s="38" t="s">
        <v>74</v>
      </c>
      <c r="CV5" s="38" t="s">
        <v>262</v>
      </c>
      <c r="CW5" s="67" t="s">
        <v>264</v>
      </c>
      <c r="CX5" s="38" t="s">
        <v>265</v>
      </c>
      <c r="CY5" s="38" t="s">
        <v>266</v>
      </c>
      <c r="CZ5" s="20" t="s">
        <v>263</v>
      </c>
      <c r="DA5" s="38" t="s">
        <v>74</v>
      </c>
      <c r="DB5" s="38" t="s">
        <v>187</v>
      </c>
      <c r="DC5" s="38" t="s">
        <v>267</v>
      </c>
      <c r="DD5" s="67" t="s">
        <v>74</v>
      </c>
      <c r="DE5" s="67" t="s">
        <v>268</v>
      </c>
      <c r="DF5" s="67" t="s">
        <v>269</v>
      </c>
      <c r="DG5" s="67" t="s">
        <v>267</v>
      </c>
      <c r="DH5" s="67" t="s">
        <v>270</v>
      </c>
      <c r="DI5" s="67" t="s">
        <v>188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2"/>
      <c r="BX6" s="4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2"/>
      <c r="CP6" s="42"/>
      <c r="CQ6" s="23"/>
      <c r="CR6" s="42"/>
      <c r="CS6" s="42"/>
      <c r="CT6" s="23"/>
      <c r="CU6" s="42"/>
      <c r="CV6" s="42"/>
      <c r="CW6" s="23"/>
      <c r="CX6" s="42"/>
      <c r="CY6" s="42"/>
      <c r="CZ6" s="22"/>
      <c r="DA6" s="42"/>
      <c r="DB6" s="42"/>
      <c r="DC6" s="42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8">
        <f aca="true" t="shared" si="0" ref="E7:E25">SUM(F7,T7,AV7,BH7,BM7,BZ7,CR7,CU7,DA7,DD7)</f>
        <v>490.84</v>
      </c>
      <c r="F7" s="68">
        <v>199.69</v>
      </c>
      <c r="G7" s="68">
        <v>71.3</v>
      </c>
      <c r="H7" s="68">
        <v>8.26</v>
      </c>
      <c r="I7" s="68">
        <v>0</v>
      </c>
      <c r="J7" s="68">
        <v>0</v>
      </c>
      <c r="K7" s="68">
        <v>55.12</v>
      </c>
      <c r="L7" s="68">
        <v>20.7</v>
      </c>
      <c r="M7" s="68">
        <v>10.32</v>
      </c>
      <c r="N7" s="68">
        <v>12</v>
      </c>
      <c r="O7" s="69">
        <v>0</v>
      </c>
      <c r="P7" s="69">
        <v>1.02</v>
      </c>
      <c r="Q7" s="69">
        <v>18.3</v>
      </c>
      <c r="R7" s="69">
        <v>0</v>
      </c>
      <c r="S7" s="69">
        <v>2.67</v>
      </c>
      <c r="T7" s="69">
        <v>280.11</v>
      </c>
      <c r="U7" s="69">
        <v>3</v>
      </c>
      <c r="V7" s="69">
        <v>11.3</v>
      </c>
      <c r="W7" s="69">
        <v>25.4</v>
      </c>
      <c r="X7" s="69">
        <v>0</v>
      </c>
      <c r="Y7" s="69">
        <v>0.54</v>
      </c>
      <c r="Z7" s="69">
        <v>1.52</v>
      </c>
      <c r="AA7" s="69">
        <v>2.5</v>
      </c>
      <c r="AB7" s="69">
        <v>0</v>
      </c>
      <c r="AC7" s="69">
        <v>12.5</v>
      </c>
      <c r="AD7" s="69">
        <v>33.48</v>
      </c>
      <c r="AE7" s="69">
        <v>0</v>
      </c>
      <c r="AF7" s="69">
        <v>2.4</v>
      </c>
      <c r="AG7" s="69">
        <v>44.2</v>
      </c>
      <c r="AH7" s="69">
        <v>1.5</v>
      </c>
      <c r="AI7" s="69">
        <v>20</v>
      </c>
      <c r="AJ7" s="69">
        <v>0.94</v>
      </c>
      <c r="AK7" s="69">
        <v>0</v>
      </c>
      <c r="AL7" s="69">
        <v>0</v>
      </c>
      <c r="AM7" s="69">
        <v>0</v>
      </c>
      <c r="AN7" s="69">
        <v>81.6</v>
      </c>
      <c r="AO7" s="69">
        <v>0</v>
      </c>
      <c r="AP7" s="69">
        <v>2.35</v>
      </c>
      <c r="AQ7" s="69">
        <v>2.12</v>
      </c>
      <c r="AR7" s="69">
        <v>4.23</v>
      </c>
      <c r="AS7" s="69">
        <v>2.03</v>
      </c>
      <c r="AT7" s="69">
        <v>0</v>
      </c>
      <c r="AU7" s="69">
        <v>28.5</v>
      </c>
      <c r="AV7" s="69">
        <v>0.03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0.03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11.01</v>
      </c>
      <c r="CA7" s="69">
        <v>0</v>
      </c>
      <c r="CB7" s="69">
        <v>11.01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271</v>
      </c>
      <c r="E8" s="68">
        <f t="shared" si="0"/>
        <v>20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20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20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272</v>
      </c>
      <c r="E9" s="68">
        <f t="shared" si="0"/>
        <v>20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20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20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33" t="s">
        <v>82</v>
      </c>
      <c r="B10" s="33" t="s">
        <v>83</v>
      </c>
      <c r="C10" s="33" t="s">
        <v>84</v>
      </c>
      <c r="D10" s="33" t="s">
        <v>273</v>
      </c>
      <c r="E10" s="68">
        <f t="shared" si="0"/>
        <v>20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20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20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33" t="s">
        <v>38</v>
      </c>
      <c r="B11" s="33" t="s">
        <v>38</v>
      </c>
      <c r="C11" s="33" t="s">
        <v>38</v>
      </c>
      <c r="D11" s="33" t="s">
        <v>274</v>
      </c>
      <c r="E11" s="68">
        <f t="shared" si="0"/>
        <v>31.02</v>
      </c>
      <c r="F11" s="68">
        <v>31.02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20.7</v>
      </c>
      <c r="M11" s="68">
        <v>10.32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33" t="s">
        <v>38</v>
      </c>
      <c r="B12" s="33" t="s">
        <v>38</v>
      </c>
      <c r="C12" s="33" t="s">
        <v>38</v>
      </c>
      <c r="D12" s="33" t="s">
        <v>275</v>
      </c>
      <c r="E12" s="68">
        <f t="shared" si="0"/>
        <v>31.02</v>
      </c>
      <c r="F12" s="68">
        <v>31.02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20.7</v>
      </c>
      <c r="M12" s="68">
        <v>10.32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33" t="s">
        <v>87</v>
      </c>
      <c r="B13" s="33" t="s">
        <v>88</v>
      </c>
      <c r="C13" s="33" t="s">
        <v>88</v>
      </c>
      <c r="D13" s="33" t="s">
        <v>276</v>
      </c>
      <c r="E13" s="68">
        <f t="shared" si="0"/>
        <v>20.7</v>
      </c>
      <c r="F13" s="68">
        <v>20.7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20.7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33" t="s">
        <v>87</v>
      </c>
      <c r="B14" s="33" t="s">
        <v>88</v>
      </c>
      <c r="C14" s="33" t="s">
        <v>90</v>
      </c>
      <c r="D14" s="33" t="s">
        <v>277</v>
      </c>
      <c r="E14" s="68">
        <f t="shared" si="0"/>
        <v>10.32</v>
      </c>
      <c r="F14" s="68">
        <v>10.32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10.32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33" t="s">
        <v>38</v>
      </c>
      <c r="B15" s="33" t="s">
        <v>38</v>
      </c>
      <c r="C15" s="33" t="s">
        <v>38</v>
      </c>
      <c r="D15" s="33" t="s">
        <v>278</v>
      </c>
      <c r="E15" s="68">
        <f t="shared" si="0"/>
        <v>12</v>
      </c>
      <c r="F15" s="68">
        <v>12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12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33" t="s">
        <v>38</v>
      </c>
      <c r="B16" s="33" t="s">
        <v>38</v>
      </c>
      <c r="C16" s="33" t="s">
        <v>38</v>
      </c>
      <c r="D16" s="33" t="s">
        <v>279</v>
      </c>
      <c r="E16" s="68">
        <f t="shared" si="0"/>
        <v>12</v>
      </c>
      <c r="F16" s="68">
        <v>12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12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33" t="s">
        <v>92</v>
      </c>
      <c r="B17" s="33" t="s">
        <v>93</v>
      </c>
      <c r="C17" s="33" t="s">
        <v>94</v>
      </c>
      <c r="D17" s="33" t="s">
        <v>280</v>
      </c>
      <c r="E17" s="68">
        <f t="shared" si="0"/>
        <v>12</v>
      </c>
      <c r="F17" s="68">
        <v>12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12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33" t="s">
        <v>38</v>
      </c>
      <c r="B18" s="33" t="s">
        <v>38</v>
      </c>
      <c r="C18" s="33" t="s">
        <v>38</v>
      </c>
      <c r="D18" s="33" t="s">
        <v>281</v>
      </c>
      <c r="E18" s="68">
        <f t="shared" si="0"/>
        <v>402.71</v>
      </c>
      <c r="F18" s="68">
        <v>131.56</v>
      </c>
      <c r="G18" s="68">
        <v>71.3</v>
      </c>
      <c r="H18" s="68">
        <v>1.45</v>
      </c>
      <c r="I18" s="68">
        <v>0</v>
      </c>
      <c r="J18" s="68">
        <v>0</v>
      </c>
      <c r="K18" s="68">
        <v>55.12</v>
      </c>
      <c r="L18" s="68">
        <v>0</v>
      </c>
      <c r="M18" s="68">
        <v>0</v>
      </c>
      <c r="N18" s="68">
        <v>0</v>
      </c>
      <c r="O18" s="69">
        <v>0</v>
      </c>
      <c r="P18" s="69">
        <v>1.02</v>
      </c>
      <c r="Q18" s="69">
        <v>0</v>
      </c>
      <c r="R18" s="69">
        <v>0</v>
      </c>
      <c r="S18" s="69">
        <v>2.67</v>
      </c>
      <c r="T18" s="69">
        <v>260.11</v>
      </c>
      <c r="U18" s="69">
        <v>3</v>
      </c>
      <c r="V18" s="69">
        <v>11.3</v>
      </c>
      <c r="W18" s="69">
        <v>25.4</v>
      </c>
      <c r="X18" s="69">
        <v>0</v>
      </c>
      <c r="Y18" s="69">
        <v>0.54</v>
      </c>
      <c r="Z18" s="69">
        <v>1.52</v>
      </c>
      <c r="AA18" s="69">
        <v>2.5</v>
      </c>
      <c r="AB18" s="69">
        <v>0</v>
      </c>
      <c r="AC18" s="69">
        <v>12.5</v>
      </c>
      <c r="AD18" s="69">
        <v>33.48</v>
      </c>
      <c r="AE18" s="69">
        <v>0</v>
      </c>
      <c r="AF18" s="69">
        <v>2.4</v>
      </c>
      <c r="AG18" s="69">
        <v>44.2</v>
      </c>
      <c r="AH18" s="69">
        <v>1.5</v>
      </c>
      <c r="AI18" s="69">
        <v>0</v>
      </c>
      <c r="AJ18" s="69">
        <v>0.94</v>
      </c>
      <c r="AK18" s="69">
        <v>0</v>
      </c>
      <c r="AL18" s="69">
        <v>0</v>
      </c>
      <c r="AM18" s="69">
        <v>0</v>
      </c>
      <c r="AN18" s="69">
        <v>81.6</v>
      </c>
      <c r="AO18" s="69">
        <v>0</v>
      </c>
      <c r="AP18" s="69">
        <v>2.35</v>
      </c>
      <c r="AQ18" s="69">
        <v>2.12</v>
      </c>
      <c r="AR18" s="69">
        <v>4.23</v>
      </c>
      <c r="AS18" s="69">
        <v>2.03</v>
      </c>
      <c r="AT18" s="69">
        <v>0</v>
      </c>
      <c r="AU18" s="69">
        <v>28.5</v>
      </c>
      <c r="AV18" s="69">
        <v>0.03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0.03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11.01</v>
      </c>
      <c r="CA18" s="69">
        <v>0</v>
      </c>
      <c r="CB18" s="69">
        <v>11.01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33" t="s">
        <v>38</v>
      </c>
      <c r="B19" s="33" t="s">
        <v>38</v>
      </c>
      <c r="C19" s="33" t="s">
        <v>38</v>
      </c>
      <c r="D19" s="33" t="s">
        <v>282</v>
      </c>
      <c r="E19" s="68">
        <f t="shared" si="0"/>
        <v>402.71</v>
      </c>
      <c r="F19" s="68">
        <v>131.56</v>
      </c>
      <c r="G19" s="68">
        <v>71.3</v>
      </c>
      <c r="H19" s="68">
        <v>1.45</v>
      </c>
      <c r="I19" s="68">
        <v>0</v>
      </c>
      <c r="J19" s="68">
        <v>0</v>
      </c>
      <c r="K19" s="68">
        <v>55.12</v>
      </c>
      <c r="L19" s="68">
        <v>0</v>
      </c>
      <c r="M19" s="68">
        <v>0</v>
      </c>
      <c r="N19" s="68">
        <v>0</v>
      </c>
      <c r="O19" s="69">
        <v>0</v>
      </c>
      <c r="P19" s="69">
        <v>1.02</v>
      </c>
      <c r="Q19" s="69">
        <v>0</v>
      </c>
      <c r="R19" s="69">
        <v>0</v>
      </c>
      <c r="S19" s="69">
        <v>2.67</v>
      </c>
      <c r="T19" s="69">
        <v>260.11</v>
      </c>
      <c r="U19" s="69">
        <v>3</v>
      </c>
      <c r="V19" s="69">
        <v>11.3</v>
      </c>
      <c r="W19" s="69">
        <v>25.4</v>
      </c>
      <c r="X19" s="69">
        <v>0</v>
      </c>
      <c r="Y19" s="69">
        <v>0.54</v>
      </c>
      <c r="Z19" s="69">
        <v>1.52</v>
      </c>
      <c r="AA19" s="69">
        <v>2.5</v>
      </c>
      <c r="AB19" s="69">
        <v>0</v>
      </c>
      <c r="AC19" s="69">
        <v>12.5</v>
      </c>
      <c r="AD19" s="69">
        <v>33.48</v>
      </c>
      <c r="AE19" s="69">
        <v>0</v>
      </c>
      <c r="AF19" s="69">
        <v>2.4</v>
      </c>
      <c r="AG19" s="69">
        <v>44.2</v>
      </c>
      <c r="AH19" s="69">
        <v>1.5</v>
      </c>
      <c r="AI19" s="69">
        <v>0</v>
      </c>
      <c r="AJ19" s="69">
        <v>0.94</v>
      </c>
      <c r="AK19" s="69">
        <v>0</v>
      </c>
      <c r="AL19" s="69">
        <v>0</v>
      </c>
      <c r="AM19" s="69">
        <v>0</v>
      </c>
      <c r="AN19" s="69">
        <v>81.6</v>
      </c>
      <c r="AO19" s="69">
        <v>0</v>
      </c>
      <c r="AP19" s="69">
        <v>2.35</v>
      </c>
      <c r="AQ19" s="69">
        <v>2.12</v>
      </c>
      <c r="AR19" s="69">
        <v>4.23</v>
      </c>
      <c r="AS19" s="69">
        <v>2.03</v>
      </c>
      <c r="AT19" s="69">
        <v>0</v>
      </c>
      <c r="AU19" s="69">
        <v>28.5</v>
      </c>
      <c r="AV19" s="69">
        <v>0.03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0.03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11.01</v>
      </c>
      <c r="CA19" s="69">
        <v>0</v>
      </c>
      <c r="CB19" s="69">
        <v>11.01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33" t="s">
        <v>96</v>
      </c>
      <c r="B20" s="33" t="s">
        <v>88</v>
      </c>
      <c r="C20" s="33" t="s">
        <v>97</v>
      </c>
      <c r="D20" s="33" t="s">
        <v>283</v>
      </c>
      <c r="E20" s="68">
        <f t="shared" si="0"/>
        <v>200.70000000000002</v>
      </c>
      <c r="F20" s="68">
        <v>131.56</v>
      </c>
      <c r="G20" s="68">
        <v>71.3</v>
      </c>
      <c r="H20" s="68">
        <v>1.45</v>
      </c>
      <c r="I20" s="68">
        <v>0</v>
      </c>
      <c r="J20" s="68">
        <v>0</v>
      </c>
      <c r="K20" s="68">
        <v>55.12</v>
      </c>
      <c r="L20" s="68">
        <v>0</v>
      </c>
      <c r="M20" s="68">
        <v>0</v>
      </c>
      <c r="N20" s="68">
        <v>0</v>
      </c>
      <c r="O20" s="69">
        <v>0</v>
      </c>
      <c r="P20" s="69">
        <v>1.02</v>
      </c>
      <c r="Q20" s="69">
        <v>0</v>
      </c>
      <c r="R20" s="69">
        <v>0</v>
      </c>
      <c r="S20" s="69">
        <v>2.67</v>
      </c>
      <c r="T20" s="69">
        <v>69.11</v>
      </c>
      <c r="U20" s="69">
        <v>3</v>
      </c>
      <c r="V20" s="69">
        <v>0</v>
      </c>
      <c r="W20" s="69">
        <v>0</v>
      </c>
      <c r="X20" s="69">
        <v>0</v>
      </c>
      <c r="Y20" s="69">
        <v>0.54</v>
      </c>
      <c r="Z20" s="69">
        <v>1.52</v>
      </c>
      <c r="AA20" s="69">
        <v>2.5</v>
      </c>
      <c r="AB20" s="69">
        <v>0</v>
      </c>
      <c r="AC20" s="69">
        <v>12.5</v>
      </c>
      <c r="AD20" s="69">
        <v>33.48</v>
      </c>
      <c r="AE20" s="69">
        <v>0</v>
      </c>
      <c r="AF20" s="69">
        <v>2.4</v>
      </c>
      <c r="AG20" s="69">
        <v>0</v>
      </c>
      <c r="AH20" s="69">
        <v>1.5</v>
      </c>
      <c r="AI20" s="69">
        <v>0</v>
      </c>
      <c r="AJ20" s="69">
        <v>0.94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2.35</v>
      </c>
      <c r="AQ20" s="69">
        <v>2.12</v>
      </c>
      <c r="AR20" s="69">
        <v>4.23</v>
      </c>
      <c r="AS20" s="69">
        <v>2.03</v>
      </c>
      <c r="AT20" s="69">
        <v>0</v>
      </c>
      <c r="AU20" s="69">
        <v>0</v>
      </c>
      <c r="AV20" s="69">
        <v>0.03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0.03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33" t="s">
        <v>96</v>
      </c>
      <c r="B21" s="33" t="s">
        <v>88</v>
      </c>
      <c r="C21" s="33" t="s">
        <v>99</v>
      </c>
      <c r="D21" s="33" t="s">
        <v>284</v>
      </c>
      <c r="E21" s="68">
        <f t="shared" si="0"/>
        <v>202.01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191</v>
      </c>
      <c r="U21" s="69">
        <v>0</v>
      </c>
      <c r="V21" s="69">
        <v>11.3</v>
      </c>
      <c r="W21" s="69">
        <v>25.4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44.2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81.6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28.5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11.01</v>
      </c>
      <c r="CA21" s="69">
        <v>0</v>
      </c>
      <c r="CB21" s="69">
        <v>11.01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33" t="s">
        <v>38</v>
      </c>
      <c r="B22" s="33" t="s">
        <v>38</v>
      </c>
      <c r="C22" s="33" t="s">
        <v>38</v>
      </c>
      <c r="D22" s="33" t="s">
        <v>285</v>
      </c>
      <c r="E22" s="68">
        <f t="shared" si="0"/>
        <v>25.11</v>
      </c>
      <c r="F22" s="68">
        <v>25.11</v>
      </c>
      <c r="G22" s="68">
        <v>0</v>
      </c>
      <c r="H22" s="68">
        <v>6.81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18.3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33" t="s">
        <v>38</v>
      </c>
      <c r="B23" s="33" t="s">
        <v>38</v>
      </c>
      <c r="C23" s="33" t="s">
        <v>38</v>
      </c>
      <c r="D23" s="33" t="s">
        <v>286</v>
      </c>
      <c r="E23" s="68">
        <f t="shared" si="0"/>
        <v>25.11</v>
      </c>
      <c r="F23" s="68">
        <v>25.11</v>
      </c>
      <c r="G23" s="68">
        <v>0</v>
      </c>
      <c r="H23" s="68">
        <v>6.81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18.3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33" t="s">
        <v>101</v>
      </c>
      <c r="B24" s="33" t="s">
        <v>94</v>
      </c>
      <c r="C24" s="33" t="s">
        <v>102</v>
      </c>
      <c r="D24" s="33" t="s">
        <v>287</v>
      </c>
      <c r="E24" s="68">
        <f t="shared" si="0"/>
        <v>18.3</v>
      </c>
      <c r="F24" s="68">
        <v>18.3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18.3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33" t="s">
        <v>101</v>
      </c>
      <c r="B25" s="33" t="s">
        <v>94</v>
      </c>
      <c r="C25" s="33" t="s">
        <v>84</v>
      </c>
      <c r="D25" s="33" t="s">
        <v>288</v>
      </c>
      <c r="E25" s="68">
        <f t="shared" si="0"/>
        <v>6.81</v>
      </c>
      <c r="F25" s="68">
        <v>6.81</v>
      </c>
      <c r="G25" s="68">
        <v>0</v>
      </c>
      <c r="H25" s="68">
        <v>6.81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289</v>
      </c>
    </row>
    <row r="2" spans="1:7" ht="25.5" customHeight="1">
      <c r="A2" s="3" t="s">
        <v>290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4" t="s">
        <v>291</v>
      </c>
      <c r="B4" s="45"/>
      <c r="C4" s="45"/>
      <c r="D4" s="46"/>
      <c r="E4" s="58" t="s">
        <v>107</v>
      </c>
      <c r="F4" s="21"/>
      <c r="G4" s="21"/>
    </row>
    <row r="5" spans="1:7" ht="19.5" customHeight="1">
      <c r="A5" s="6" t="s">
        <v>69</v>
      </c>
      <c r="B5" s="8"/>
      <c r="C5" s="53" t="s">
        <v>70</v>
      </c>
      <c r="D5" s="54" t="s">
        <v>189</v>
      </c>
      <c r="E5" s="21" t="s">
        <v>59</v>
      </c>
      <c r="F5" s="19" t="s">
        <v>292</v>
      </c>
      <c r="G5" s="59" t="s">
        <v>293</v>
      </c>
    </row>
    <row r="6" spans="1:7" ht="33.75" customHeight="1">
      <c r="A6" s="11" t="s">
        <v>79</v>
      </c>
      <c r="B6" s="12" t="s">
        <v>80</v>
      </c>
      <c r="C6" s="55"/>
      <c r="D6" s="56"/>
      <c r="E6" s="23"/>
      <c r="F6" s="24"/>
      <c r="G6" s="42"/>
    </row>
    <row r="7" spans="1:7" ht="19.5" customHeight="1">
      <c r="A7" s="14" t="s">
        <v>38</v>
      </c>
      <c r="B7" s="33" t="s">
        <v>38</v>
      </c>
      <c r="C7" s="57" t="s">
        <v>38</v>
      </c>
      <c r="D7" s="14" t="s">
        <v>59</v>
      </c>
      <c r="E7" s="34">
        <f aca="true" t="shared" si="0" ref="E7:E34">SUM(F7:G7)</f>
        <v>288.83</v>
      </c>
      <c r="F7" s="34">
        <v>199.72</v>
      </c>
      <c r="G7" s="25">
        <v>89.11</v>
      </c>
    </row>
    <row r="8" spans="1:7" ht="19.5" customHeight="1">
      <c r="A8" s="14" t="s">
        <v>38</v>
      </c>
      <c r="B8" s="33" t="s">
        <v>294</v>
      </c>
      <c r="C8" s="57" t="s">
        <v>38</v>
      </c>
      <c r="D8" s="14" t="s">
        <v>180</v>
      </c>
      <c r="E8" s="34">
        <f t="shared" si="0"/>
        <v>199.69</v>
      </c>
      <c r="F8" s="34">
        <v>199.69</v>
      </c>
      <c r="G8" s="25">
        <v>0</v>
      </c>
    </row>
    <row r="9" spans="1:7" ht="19.5" customHeight="1">
      <c r="A9" s="14" t="s">
        <v>294</v>
      </c>
      <c r="B9" s="33" t="s">
        <v>168</v>
      </c>
      <c r="C9" s="57" t="s">
        <v>85</v>
      </c>
      <c r="D9" s="14" t="s">
        <v>295</v>
      </c>
      <c r="E9" s="34">
        <f t="shared" si="0"/>
        <v>71.3</v>
      </c>
      <c r="F9" s="34">
        <v>71.3</v>
      </c>
      <c r="G9" s="25">
        <v>0</v>
      </c>
    </row>
    <row r="10" spans="1:7" ht="19.5" customHeight="1">
      <c r="A10" s="14" t="s">
        <v>294</v>
      </c>
      <c r="B10" s="33" t="s">
        <v>170</v>
      </c>
      <c r="C10" s="57" t="s">
        <v>85</v>
      </c>
      <c r="D10" s="14" t="s">
        <v>296</v>
      </c>
      <c r="E10" s="34">
        <f t="shared" si="0"/>
        <v>8.26</v>
      </c>
      <c r="F10" s="34">
        <v>8.26</v>
      </c>
      <c r="G10" s="25">
        <v>0</v>
      </c>
    </row>
    <row r="11" spans="1:7" ht="19.5" customHeight="1">
      <c r="A11" s="14" t="s">
        <v>294</v>
      </c>
      <c r="B11" s="33" t="s">
        <v>297</v>
      </c>
      <c r="C11" s="57" t="s">
        <v>85</v>
      </c>
      <c r="D11" s="14" t="s">
        <v>298</v>
      </c>
      <c r="E11" s="34">
        <f t="shared" si="0"/>
        <v>55.12</v>
      </c>
      <c r="F11" s="34">
        <v>55.12</v>
      </c>
      <c r="G11" s="25">
        <v>0</v>
      </c>
    </row>
    <row r="12" spans="1:7" ht="19.5" customHeight="1">
      <c r="A12" s="14" t="s">
        <v>294</v>
      </c>
      <c r="B12" s="33" t="s">
        <v>299</v>
      </c>
      <c r="C12" s="57" t="s">
        <v>85</v>
      </c>
      <c r="D12" s="14" t="s">
        <v>300</v>
      </c>
      <c r="E12" s="34">
        <f t="shared" si="0"/>
        <v>20.7</v>
      </c>
      <c r="F12" s="34">
        <v>20.7</v>
      </c>
      <c r="G12" s="25">
        <v>0</v>
      </c>
    </row>
    <row r="13" spans="1:7" ht="19.5" customHeight="1">
      <c r="A13" s="14" t="s">
        <v>294</v>
      </c>
      <c r="B13" s="33" t="s">
        <v>301</v>
      </c>
      <c r="C13" s="57" t="s">
        <v>85</v>
      </c>
      <c r="D13" s="14" t="s">
        <v>302</v>
      </c>
      <c r="E13" s="34">
        <f t="shared" si="0"/>
        <v>10.32</v>
      </c>
      <c r="F13" s="34">
        <v>10.32</v>
      </c>
      <c r="G13" s="25">
        <v>0</v>
      </c>
    </row>
    <row r="14" spans="1:7" ht="19.5" customHeight="1">
      <c r="A14" s="14" t="s">
        <v>294</v>
      </c>
      <c r="B14" s="33" t="s">
        <v>303</v>
      </c>
      <c r="C14" s="57" t="s">
        <v>85</v>
      </c>
      <c r="D14" s="14" t="s">
        <v>304</v>
      </c>
      <c r="E14" s="34">
        <f t="shared" si="0"/>
        <v>12</v>
      </c>
      <c r="F14" s="34">
        <v>12</v>
      </c>
      <c r="G14" s="25">
        <v>0</v>
      </c>
    </row>
    <row r="15" spans="1:7" ht="19.5" customHeight="1">
      <c r="A15" s="14" t="s">
        <v>294</v>
      </c>
      <c r="B15" s="33" t="s">
        <v>305</v>
      </c>
      <c r="C15" s="57" t="s">
        <v>85</v>
      </c>
      <c r="D15" s="14" t="s">
        <v>306</v>
      </c>
      <c r="E15" s="34">
        <f t="shared" si="0"/>
        <v>1.02</v>
      </c>
      <c r="F15" s="34">
        <v>1.02</v>
      </c>
      <c r="G15" s="25">
        <v>0</v>
      </c>
    </row>
    <row r="16" spans="1:7" ht="19.5" customHeight="1">
      <c r="A16" s="14" t="s">
        <v>294</v>
      </c>
      <c r="B16" s="33" t="s">
        <v>307</v>
      </c>
      <c r="C16" s="57" t="s">
        <v>85</v>
      </c>
      <c r="D16" s="14" t="s">
        <v>308</v>
      </c>
      <c r="E16" s="34">
        <f t="shared" si="0"/>
        <v>18.3</v>
      </c>
      <c r="F16" s="34">
        <v>18.3</v>
      </c>
      <c r="G16" s="25">
        <v>0</v>
      </c>
    </row>
    <row r="17" spans="1:7" ht="19.5" customHeight="1">
      <c r="A17" s="14" t="s">
        <v>294</v>
      </c>
      <c r="B17" s="33" t="s">
        <v>309</v>
      </c>
      <c r="C17" s="57" t="s">
        <v>85</v>
      </c>
      <c r="D17" s="14" t="s">
        <v>310</v>
      </c>
      <c r="E17" s="34">
        <f t="shared" si="0"/>
        <v>2.67</v>
      </c>
      <c r="F17" s="34">
        <v>2.67</v>
      </c>
      <c r="G17" s="25">
        <v>0</v>
      </c>
    </row>
    <row r="18" spans="1:7" ht="19.5" customHeight="1">
      <c r="A18" s="14" t="s">
        <v>38</v>
      </c>
      <c r="B18" s="33" t="s">
        <v>311</v>
      </c>
      <c r="C18" s="57" t="s">
        <v>38</v>
      </c>
      <c r="D18" s="14" t="s">
        <v>181</v>
      </c>
      <c r="E18" s="34">
        <f t="shared" si="0"/>
        <v>89.11</v>
      </c>
      <c r="F18" s="34">
        <v>0</v>
      </c>
      <c r="G18" s="25">
        <v>89.11</v>
      </c>
    </row>
    <row r="19" spans="1:7" ht="19.5" customHeight="1">
      <c r="A19" s="14" t="s">
        <v>311</v>
      </c>
      <c r="B19" s="33" t="s">
        <v>168</v>
      </c>
      <c r="C19" s="57" t="s">
        <v>85</v>
      </c>
      <c r="D19" s="14" t="s">
        <v>312</v>
      </c>
      <c r="E19" s="34">
        <f t="shared" si="0"/>
        <v>3</v>
      </c>
      <c r="F19" s="34">
        <v>0</v>
      </c>
      <c r="G19" s="25">
        <v>3</v>
      </c>
    </row>
    <row r="20" spans="1:7" ht="19.5" customHeight="1">
      <c r="A20" s="14" t="s">
        <v>311</v>
      </c>
      <c r="B20" s="33" t="s">
        <v>313</v>
      </c>
      <c r="C20" s="57" t="s">
        <v>85</v>
      </c>
      <c r="D20" s="14" t="s">
        <v>314</v>
      </c>
      <c r="E20" s="34">
        <f t="shared" si="0"/>
        <v>0.54</v>
      </c>
      <c r="F20" s="34">
        <v>0</v>
      </c>
      <c r="G20" s="25">
        <v>0.54</v>
      </c>
    </row>
    <row r="21" spans="1:7" ht="19.5" customHeight="1">
      <c r="A21" s="14" t="s">
        <v>311</v>
      </c>
      <c r="B21" s="33" t="s">
        <v>315</v>
      </c>
      <c r="C21" s="57" t="s">
        <v>85</v>
      </c>
      <c r="D21" s="14" t="s">
        <v>316</v>
      </c>
      <c r="E21" s="34">
        <f t="shared" si="0"/>
        <v>1.52</v>
      </c>
      <c r="F21" s="34">
        <v>0</v>
      </c>
      <c r="G21" s="25">
        <v>1.52</v>
      </c>
    </row>
    <row r="22" spans="1:7" ht="19.5" customHeight="1">
      <c r="A22" s="14" t="s">
        <v>311</v>
      </c>
      <c r="B22" s="33" t="s">
        <v>297</v>
      </c>
      <c r="C22" s="57" t="s">
        <v>85</v>
      </c>
      <c r="D22" s="14" t="s">
        <v>317</v>
      </c>
      <c r="E22" s="34">
        <f t="shared" si="0"/>
        <v>2.5</v>
      </c>
      <c r="F22" s="34">
        <v>0</v>
      </c>
      <c r="G22" s="25">
        <v>2.5</v>
      </c>
    </row>
    <row r="23" spans="1:7" ht="19.5" customHeight="1">
      <c r="A23" s="14" t="s">
        <v>311</v>
      </c>
      <c r="B23" s="33" t="s">
        <v>301</v>
      </c>
      <c r="C23" s="57" t="s">
        <v>85</v>
      </c>
      <c r="D23" s="14" t="s">
        <v>318</v>
      </c>
      <c r="E23" s="34">
        <f t="shared" si="0"/>
        <v>12.5</v>
      </c>
      <c r="F23" s="34">
        <v>0</v>
      </c>
      <c r="G23" s="25">
        <v>12.5</v>
      </c>
    </row>
    <row r="24" spans="1:7" ht="19.5" customHeight="1">
      <c r="A24" s="14" t="s">
        <v>311</v>
      </c>
      <c r="B24" s="33" t="s">
        <v>319</v>
      </c>
      <c r="C24" s="57" t="s">
        <v>85</v>
      </c>
      <c r="D24" s="14" t="s">
        <v>320</v>
      </c>
      <c r="E24" s="34">
        <f t="shared" si="0"/>
        <v>33.48</v>
      </c>
      <c r="F24" s="34">
        <v>0</v>
      </c>
      <c r="G24" s="25">
        <v>33.48</v>
      </c>
    </row>
    <row r="25" spans="1:7" ht="19.5" customHeight="1">
      <c r="A25" s="14" t="s">
        <v>311</v>
      </c>
      <c r="B25" s="33" t="s">
        <v>307</v>
      </c>
      <c r="C25" s="57" t="s">
        <v>85</v>
      </c>
      <c r="D25" s="14" t="s">
        <v>321</v>
      </c>
      <c r="E25" s="34">
        <f t="shared" si="0"/>
        <v>2.4</v>
      </c>
      <c r="F25" s="34">
        <v>0</v>
      </c>
      <c r="G25" s="25">
        <v>2.4</v>
      </c>
    </row>
    <row r="26" spans="1:7" ht="19.5" customHeight="1">
      <c r="A26" s="14" t="s">
        <v>311</v>
      </c>
      <c r="B26" s="33" t="s">
        <v>322</v>
      </c>
      <c r="C26" s="57" t="s">
        <v>85</v>
      </c>
      <c r="D26" s="14" t="s">
        <v>323</v>
      </c>
      <c r="E26" s="34">
        <f t="shared" si="0"/>
        <v>1.5</v>
      </c>
      <c r="F26" s="34">
        <v>0</v>
      </c>
      <c r="G26" s="25">
        <v>1.5</v>
      </c>
    </row>
    <row r="27" spans="1:7" ht="19.5" customHeight="1">
      <c r="A27" s="14" t="s">
        <v>311</v>
      </c>
      <c r="B27" s="33" t="s">
        <v>324</v>
      </c>
      <c r="C27" s="57" t="s">
        <v>85</v>
      </c>
      <c r="D27" s="14" t="s">
        <v>325</v>
      </c>
      <c r="E27" s="34">
        <f t="shared" si="0"/>
        <v>20</v>
      </c>
      <c r="F27" s="34">
        <v>0</v>
      </c>
      <c r="G27" s="25">
        <v>20</v>
      </c>
    </row>
    <row r="28" spans="1:7" ht="19.5" customHeight="1">
      <c r="A28" s="14" t="s">
        <v>311</v>
      </c>
      <c r="B28" s="33" t="s">
        <v>326</v>
      </c>
      <c r="C28" s="57" t="s">
        <v>85</v>
      </c>
      <c r="D28" s="14" t="s">
        <v>327</v>
      </c>
      <c r="E28" s="34">
        <f t="shared" si="0"/>
        <v>0.94</v>
      </c>
      <c r="F28" s="34">
        <v>0</v>
      </c>
      <c r="G28" s="25">
        <v>0.94</v>
      </c>
    </row>
    <row r="29" spans="1:7" ht="19.5" customHeight="1">
      <c r="A29" s="14" t="s">
        <v>311</v>
      </c>
      <c r="B29" s="33" t="s">
        <v>328</v>
      </c>
      <c r="C29" s="57" t="s">
        <v>85</v>
      </c>
      <c r="D29" s="14" t="s">
        <v>329</v>
      </c>
      <c r="E29" s="34">
        <f t="shared" si="0"/>
        <v>2.35</v>
      </c>
      <c r="F29" s="34">
        <v>0</v>
      </c>
      <c r="G29" s="25">
        <v>2.35</v>
      </c>
    </row>
    <row r="30" spans="1:7" ht="19.5" customHeight="1">
      <c r="A30" s="14" t="s">
        <v>311</v>
      </c>
      <c r="B30" s="33" t="s">
        <v>330</v>
      </c>
      <c r="C30" s="57" t="s">
        <v>85</v>
      </c>
      <c r="D30" s="14" t="s">
        <v>331</v>
      </c>
      <c r="E30" s="34">
        <f t="shared" si="0"/>
        <v>2.12</v>
      </c>
      <c r="F30" s="34">
        <v>0</v>
      </c>
      <c r="G30" s="25">
        <v>2.12</v>
      </c>
    </row>
    <row r="31" spans="1:7" ht="19.5" customHeight="1">
      <c r="A31" s="14" t="s">
        <v>311</v>
      </c>
      <c r="B31" s="33" t="s">
        <v>332</v>
      </c>
      <c r="C31" s="57" t="s">
        <v>85</v>
      </c>
      <c r="D31" s="14" t="s">
        <v>333</v>
      </c>
      <c r="E31" s="34">
        <f t="shared" si="0"/>
        <v>4.23</v>
      </c>
      <c r="F31" s="34">
        <v>0</v>
      </c>
      <c r="G31" s="25">
        <v>4.23</v>
      </c>
    </row>
    <row r="32" spans="1:7" ht="19.5" customHeight="1">
      <c r="A32" s="14" t="s">
        <v>311</v>
      </c>
      <c r="B32" s="33" t="s">
        <v>334</v>
      </c>
      <c r="C32" s="57" t="s">
        <v>85</v>
      </c>
      <c r="D32" s="14" t="s">
        <v>335</v>
      </c>
      <c r="E32" s="34">
        <f t="shared" si="0"/>
        <v>2.03</v>
      </c>
      <c r="F32" s="34">
        <v>0</v>
      </c>
      <c r="G32" s="25">
        <v>2.03</v>
      </c>
    </row>
    <row r="33" spans="1:7" ht="19.5" customHeight="1">
      <c r="A33" s="14" t="s">
        <v>38</v>
      </c>
      <c r="B33" s="33" t="s">
        <v>336</v>
      </c>
      <c r="C33" s="57" t="s">
        <v>38</v>
      </c>
      <c r="D33" s="14" t="s">
        <v>176</v>
      </c>
      <c r="E33" s="34">
        <f t="shared" si="0"/>
        <v>0.03</v>
      </c>
      <c r="F33" s="34">
        <v>0.03</v>
      </c>
      <c r="G33" s="25">
        <v>0</v>
      </c>
    </row>
    <row r="34" spans="1:7" ht="19.5" customHeight="1">
      <c r="A34" s="14" t="s">
        <v>336</v>
      </c>
      <c r="B34" s="33" t="s">
        <v>301</v>
      </c>
      <c r="C34" s="57" t="s">
        <v>85</v>
      </c>
      <c r="D34" s="14" t="s">
        <v>337</v>
      </c>
      <c r="E34" s="34">
        <f t="shared" si="0"/>
        <v>0.03</v>
      </c>
      <c r="F34" s="34">
        <v>0.03</v>
      </c>
      <c r="G34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9840277777777777" bottom="0.9840277777777777" header="0.5118055555555555" footer="0.5118055555555555"/>
  <pageSetup errors="blank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338</v>
      </c>
    </row>
    <row r="2" spans="1:6" ht="19.5" customHeight="1">
      <c r="A2" s="3" t="s">
        <v>339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8"/>
      <c r="E3" s="48"/>
      <c r="F3" s="17" t="s">
        <v>5</v>
      </c>
    </row>
    <row r="4" spans="1:6" ht="19.5" customHeight="1">
      <c r="A4" s="6" t="s">
        <v>69</v>
      </c>
      <c r="B4" s="7"/>
      <c r="C4" s="8"/>
      <c r="D4" s="49" t="s">
        <v>70</v>
      </c>
      <c r="E4" s="30" t="s">
        <v>340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0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1" t="s">
        <v>38</v>
      </c>
      <c r="E6" s="51" t="s">
        <v>59</v>
      </c>
      <c r="F6" s="52">
        <v>202.01</v>
      </c>
    </row>
    <row r="7" spans="1:6" ht="19.5" customHeight="1">
      <c r="A7" s="33" t="s">
        <v>38</v>
      </c>
      <c r="B7" s="33" t="s">
        <v>38</v>
      </c>
      <c r="C7" s="33" t="s">
        <v>38</v>
      </c>
      <c r="D7" s="51" t="s">
        <v>38</v>
      </c>
      <c r="E7" s="51" t="s">
        <v>100</v>
      </c>
      <c r="F7" s="52">
        <v>202.01</v>
      </c>
    </row>
    <row r="8" spans="1:6" ht="19.5" customHeight="1">
      <c r="A8" s="33" t="s">
        <v>96</v>
      </c>
      <c r="B8" s="33" t="s">
        <v>88</v>
      </c>
      <c r="C8" s="33" t="s">
        <v>99</v>
      </c>
      <c r="D8" s="51" t="s">
        <v>85</v>
      </c>
      <c r="E8" s="51" t="s">
        <v>341</v>
      </c>
      <c r="F8" s="52">
        <v>30</v>
      </c>
    </row>
    <row r="9" spans="1:6" ht="19.5" customHeight="1">
      <c r="A9" s="33" t="s">
        <v>96</v>
      </c>
      <c r="B9" s="33" t="s">
        <v>88</v>
      </c>
      <c r="C9" s="33" t="s">
        <v>99</v>
      </c>
      <c r="D9" s="51" t="s">
        <v>85</v>
      </c>
      <c r="E9" s="51" t="s">
        <v>342</v>
      </c>
      <c r="F9" s="52">
        <v>11.01</v>
      </c>
    </row>
    <row r="10" spans="1:6" ht="19.5" customHeight="1">
      <c r="A10" s="33" t="s">
        <v>96</v>
      </c>
      <c r="B10" s="33" t="s">
        <v>88</v>
      </c>
      <c r="C10" s="33" t="s">
        <v>99</v>
      </c>
      <c r="D10" s="51" t="s">
        <v>85</v>
      </c>
      <c r="E10" s="51" t="s">
        <v>343</v>
      </c>
      <c r="F10" s="52">
        <v>70</v>
      </c>
    </row>
    <row r="11" spans="1:6" ht="19.5" customHeight="1">
      <c r="A11" s="33" t="s">
        <v>96</v>
      </c>
      <c r="B11" s="33" t="s">
        <v>88</v>
      </c>
      <c r="C11" s="33" t="s">
        <v>99</v>
      </c>
      <c r="D11" s="51" t="s">
        <v>85</v>
      </c>
      <c r="E11" s="51" t="s">
        <v>344</v>
      </c>
      <c r="F11" s="52">
        <v>91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2021-03-17T10:12:28Z</dcterms:created>
  <dcterms:modified xsi:type="dcterms:W3CDTF">2022-07-26T12:50:06Z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